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5.bin" ContentType="application/vnd.openxmlformats-officedocument.oleObject"/>
  <Default Extension="emf" ContentType="image/x-emf"/>
  <Override PartName="/xl/embeddings/oleObject3.bin" ContentType="application/vnd.openxmlformats-officedocument.oleObject"/>
  <Override PartName="/xl/embeddings/oleObject4.bin" ContentType="application/vnd.openxmlformats-officedocument.oleObject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5" windowWidth="11340" windowHeight="6540"/>
  </bookViews>
  <sheets>
    <sheet name="RREO" sheetId="2" r:id="rId1"/>
    <sheet name="RGF Exec e Legis" sheetId="4" r:id="rId2"/>
  </sheets>
  <calcPr calcId="125725"/>
</workbook>
</file>

<file path=xl/calcChain.xml><?xml version="1.0" encoding="utf-8"?>
<calcChain xmlns="http://schemas.openxmlformats.org/spreadsheetml/2006/main">
  <c r="D43" i="2"/>
  <c r="F85" i="4"/>
  <c r="C18" i="2"/>
  <c r="E18"/>
  <c r="C60"/>
  <c r="B60"/>
  <c r="B61"/>
  <c r="C56"/>
  <c r="B55"/>
  <c r="B56"/>
  <c r="B140" i="4"/>
  <c r="C140"/>
  <c r="D140"/>
  <c r="F140"/>
  <c r="B141"/>
  <c r="C141"/>
  <c r="D141"/>
  <c r="F141"/>
  <c r="B63"/>
  <c r="B104" s="1"/>
  <c r="F104"/>
  <c r="B64"/>
  <c r="B105" s="1"/>
  <c r="F105"/>
  <c r="D63"/>
  <c r="D104" s="1"/>
  <c r="C64"/>
  <c r="C105" s="1"/>
  <c r="D64"/>
  <c r="D105" s="1"/>
  <c r="C63"/>
  <c r="C104" s="1"/>
  <c r="B115"/>
  <c r="B80"/>
  <c r="D52"/>
  <c r="D12"/>
  <c r="B48"/>
  <c r="F38" i="2"/>
  <c r="F120" i="4"/>
  <c r="F129"/>
  <c r="F124"/>
  <c r="F135"/>
  <c r="F134"/>
  <c r="F11"/>
  <c r="F133" s="1"/>
  <c r="F132"/>
  <c r="F100"/>
  <c r="F99"/>
  <c r="F97"/>
  <c r="F94"/>
  <c r="F96" s="1"/>
  <c r="F89"/>
  <c r="D21"/>
  <c r="D27"/>
  <c r="E32" i="2"/>
  <c r="E28"/>
  <c r="C32"/>
  <c r="C28"/>
  <c r="C23"/>
  <c r="C22"/>
  <c r="E23"/>
  <c r="E22"/>
  <c r="C43"/>
  <c r="E43"/>
  <c r="F39"/>
  <c r="F41"/>
  <c r="F42"/>
  <c r="F37"/>
  <c r="D58" i="4"/>
  <c r="F56"/>
  <c r="F98" s="1"/>
  <c r="D57"/>
  <c r="D17"/>
  <c r="D26"/>
  <c r="D13"/>
  <c r="F43" i="2" l="1"/>
  <c r="F131" i="4"/>
</calcChain>
</file>

<file path=xl/sharedStrings.xml><?xml version="1.0" encoding="utf-8"?>
<sst xmlns="http://schemas.openxmlformats.org/spreadsheetml/2006/main" count="185" uniqueCount="125">
  <si>
    <t>DEMONSTRATIVO SIMPLIFICADO DO RELATÓRIO RESUMIDO DA EXECUÇÃO ORÇAMENTÁRIA</t>
  </si>
  <si>
    <t>Previsão Inicial da Receita</t>
  </si>
  <si>
    <t>Previsão Atualizada da Receita</t>
  </si>
  <si>
    <t>Déficit Orçamentário</t>
  </si>
  <si>
    <t>Saldos de Exercícios Anteriores</t>
  </si>
  <si>
    <t>No Bimestre</t>
  </si>
  <si>
    <t>Até o Bimestre</t>
  </si>
  <si>
    <t>BALANÇO ORÇAMENTÁRIO - DESPESAS</t>
  </si>
  <si>
    <t>Dotação Inicial</t>
  </si>
  <si>
    <t>Dotação Atualizada</t>
  </si>
  <si>
    <t>Despesas Empenhadas</t>
  </si>
  <si>
    <t>Despesas Liquidadas</t>
  </si>
  <si>
    <t>Superávit Orçamentário</t>
  </si>
  <si>
    <t>DESPESAS POR FUNÇÃO/SUBFUNÇÃO</t>
  </si>
  <si>
    <t>TOTAL</t>
  </si>
  <si>
    <t>DESPESAS COM MANUTENÇÃO E DESENVOLVIMENTO DO ENSINO - MDE</t>
  </si>
  <si>
    <t xml:space="preserve"> LRF, Art. 48 - Anexo XVII</t>
  </si>
  <si>
    <t xml:space="preserve">BALANÇO ORÇAMENTÁRIO - RECEITAS </t>
  </si>
  <si>
    <t xml:space="preserve">Receitas Realizadas </t>
  </si>
  <si>
    <t>MOVIMENTAÇÃO DOS RESTOS A PAGAR</t>
  </si>
  <si>
    <t>Inscrição</t>
  </si>
  <si>
    <t>Cancelamento</t>
  </si>
  <si>
    <t>Pagamento</t>
  </si>
  <si>
    <t xml:space="preserve">Saldo </t>
  </si>
  <si>
    <t>a Pagar</t>
  </si>
  <si>
    <t>POR PODER E MINISTÉRIO PÚBLICO</t>
  </si>
  <si>
    <t xml:space="preserve">    RESTOS A PAGAR PROCESSADOS</t>
  </si>
  <si>
    <t xml:space="preserve">        Poder Executivo</t>
  </si>
  <si>
    <t xml:space="preserve">        Poder Legislativo</t>
  </si>
  <si>
    <t xml:space="preserve">    RESTOS A PAGAR NÃO-PROCESSADOS</t>
  </si>
  <si>
    <t>Valor Apurado</t>
  </si>
  <si>
    <t>Limites Constitucionais Anuais</t>
  </si>
  <si>
    <t>% Mínimo a</t>
  </si>
  <si>
    <t>% Aplicado Até o Bimestre</t>
  </si>
  <si>
    <t>Aplicar no Exercício</t>
  </si>
  <si>
    <t>Valor apurado</t>
  </si>
  <si>
    <t>Limite Constitucional Anual</t>
  </si>
  <si>
    <t>DESPESAS COM AÇÕES E SERVIÇOS PÚBLICOS DE SAÚDE</t>
  </si>
  <si>
    <t>Despesas Próprias com Ações e Serviços Públicos de Saúde</t>
  </si>
  <si>
    <t>DESPESA COM PESSOAL</t>
  </si>
  <si>
    <t>Total da Despesa com Pessoal para fins de apuração do limite - TDP</t>
  </si>
  <si>
    <t>Limite Prudencial (§ único, Art. 22 da LRF)</t>
  </si>
  <si>
    <t>DÍVIDA</t>
  </si>
  <si>
    <t>Dívida Consolidada Líquida</t>
  </si>
  <si>
    <t>Limite definido Por Resolução do Senado Federal</t>
  </si>
  <si>
    <t>GARANTIAS DE VALORES</t>
  </si>
  <si>
    <t>Total das Garantias</t>
  </si>
  <si>
    <t>OPERAÇÕES DE CRÉDITO</t>
  </si>
  <si>
    <t>Operações de Crédito Internas e Externas</t>
  </si>
  <si>
    <t>Operações de Crédito por Antecipação da Receita</t>
  </si>
  <si>
    <t>Limite Definido p/ Senado Federal p/ Op. de Crédito Internas e Externas</t>
  </si>
  <si>
    <t>Limite Definido p/ Senado Federal p/ Op. de Crédito por Antec. da Receita</t>
  </si>
  <si>
    <t>VALOR</t>
  </si>
  <si>
    <t>% SOBRE A RCL</t>
  </si>
  <si>
    <t>R$</t>
  </si>
  <si>
    <t>Arrecadada no mês de referência e nos onze meses anteriores (12 meses)</t>
  </si>
  <si>
    <t>LRF, Art. 54 - alinea "a" do Inciso I do Art 55</t>
  </si>
  <si>
    <t>Limite Máximo (alinea "a" do Incisos III, Art. 20 da LRF)</t>
  </si>
  <si>
    <t>RECEITAS/DESPESAS DOS REGIMES DE PREVIDÊNCIA</t>
  </si>
  <si>
    <t>Regime Geral de Previdências Social</t>
  </si>
  <si>
    <t xml:space="preserve">      Receitas Previdenciárias (I)</t>
  </si>
  <si>
    <t xml:space="preserve">      Despesas Previdenciárias (II)</t>
  </si>
  <si>
    <t xml:space="preserve">      Resultado Previdenciário  (I-II)</t>
  </si>
  <si>
    <t>Regime Próprio de Previdência Social dos Servidores Públicos</t>
  </si>
  <si>
    <t xml:space="preserve">      Receitas Previdenciárias (III)</t>
  </si>
  <si>
    <t xml:space="preserve">      Despesas Previdenciárias (IV)</t>
  </si>
  <si>
    <t xml:space="preserve">      Resultado Previdenciário  (III-IV)</t>
  </si>
  <si>
    <t>Limite Legal - Resolução do Senado Federal nº 40/2001, Inciso II do art. 3º</t>
  </si>
  <si>
    <t>Município de São Vicente do Sul</t>
  </si>
  <si>
    <t>Orçamento Fiscal e da Seguridade Social</t>
  </si>
  <si>
    <t>Mínimo Anual de  25% das Receitas de Imp na Manut e Des do Ens - MDE</t>
  </si>
  <si>
    <t>RECEITA CORRENTE LÍQUIDA - RCL</t>
  </si>
  <si>
    <t>Receita Corrente Líquida</t>
  </si>
  <si>
    <t>LRF, art.48 - Anexo VII</t>
  </si>
  <si>
    <t>Limite Máximo (incisos I, II e II, Art. 20 da LRF) - 54%</t>
  </si>
  <si>
    <t>Limite Prudencial (§ único, Art. 22 da LRF) - 51,30%</t>
  </si>
  <si>
    <t>SUFICIÊNCIA/INSUFICIÊNCIA</t>
  </si>
  <si>
    <t>ANTES DA INSCRIÇÃO EM RESTOS</t>
  </si>
  <si>
    <t>A PAGAR NÃO PROCESSADOS</t>
  </si>
  <si>
    <t>INSCRIÇÃO EM</t>
  </si>
  <si>
    <t>RESTOS A PAGAR NÃO</t>
  </si>
  <si>
    <t>PROCESSADOS</t>
  </si>
  <si>
    <t>RESTOS A PAGAR</t>
  </si>
  <si>
    <t>Valor Apurado nos Demonstrativos Respectivos</t>
  </si>
  <si>
    <t>Município de São Vicente do Sul - Poder Executivo</t>
  </si>
  <si>
    <t>RELATÓRIO DE GESTÃO FISCAL - DEMONSTRATIVO DOS LIMITES</t>
  </si>
  <si>
    <t>Município de São Vicente do Sul - Poder Legislativo</t>
  </si>
  <si>
    <t>LRF, Art. 48 - Anexo VII</t>
  </si>
  <si>
    <t>RELATÓRIO DE GESTÃO FISCAL - DEMONSTRATIVO DA DESPESA COM PESSOAL</t>
  </si>
  <si>
    <t>LRF, art.55, inciso I, alínea "a" - Anexo I</t>
  </si>
  <si>
    <t xml:space="preserve">          DESPESA BRUTA COM PESSOAL (I)</t>
  </si>
  <si>
    <t xml:space="preserve">          DESPESAS NÃO COMPUTADAS (art. 19, § 1º da LRF) (II)</t>
  </si>
  <si>
    <t>Pessoal Ativo</t>
  </si>
  <si>
    <t>Pessoal Inativo e Pensionistas</t>
  </si>
  <si>
    <t>Outras despesas de pessoal decorrentes de contratos de terceirização (art.18, § 1º da LRF)</t>
  </si>
  <si>
    <t>DESPESA LIQUIDADA</t>
  </si>
  <si>
    <t>(Últimos 12 Meses)</t>
  </si>
  <si>
    <t>Indenizações por Demissão e Incentivos à Demissão Voluntário</t>
  </si>
  <si>
    <t>Decorrentes de Decisão Judicial</t>
  </si>
  <si>
    <t>Despesas de Exercícios Anteriores</t>
  </si>
  <si>
    <t xml:space="preserve">          REPASSES PREVIDENCIÁRIOS AO REGIME PRÓPRIO DE PREVIDÊNCIA SOCIAL (III)</t>
  </si>
  <si>
    <t>Contribuições Patronais</t>
  </si>
  <si>
    <t xml:space="preserve">          TOTAL DA DESPESA COM PESSOAL PARA FINS DE APURAÇÃO DO LIMITE - TDP (IV) = (I-II+III)</t>
  </si>
  <si>
    <t xml:space="preserve">          RECEITA CORRENTE LÍQUIDA - RCL (V)</t>
  </si>
  <si>
    <t xml:space="preserve">          % DO TOTAL DA DESPESA COM PESSOAL PARA FINS DE APURAÇÃO DO LIMITTE - TDP S/ A RCL (IV/V)*100</t>
  </si>
  <si>
    <t xml:space="preserve">          LIMITE MÁXIMO (incisos I, II e III, art.20 da LRF) - 6,00 %</t>
  </si>
  <si>
    <t>Inativos e Pensionistas com Recursos Vinculados</t>
  </si>
  <si>
    <t xml:space="preserve">          LIMITE PRUDENCIAL (parágrafo único, art. 22 da LRF) - 5,70 %</t>
  </si>
  <si>
    <t xml:space="preserve">          LIMITE MÁXIMO (incisos I, II e III, art.20 da LRF) - 54,00 %</t>
  </si>
  <si>
    <t xml:space="preserve">          LIMITE PRUDENCIAL (parágrafo único, art. 22 da LRF) - 51,30 %</t>
  </si>
  <si>
    <t xml:space="preserve">        RPPS</t>
  </si>
  <si>
    <t>Secretário de Finanças</t>
  </si>
  <si>
    <t>Prefeito Municipal</t>
  </si>
  <si>
    <t>Presidente da Câmara de Vereadores</t>
  </si>
  <si>
    <t xml:space="preserve">          % DO TOTAL DA DESPESA COM PESSOAL PARA FINS DE APURAÇÃO DO LIMITE - TDP S/ A RCL (IV/V)*100</t>
  </si>
  <si>
    <t>Gilberto Brolo Minussi</t>
  </si>
  <si>
    <t>Contador - CRCRS-060548</t>
  </si>
  <si>
    <t>Luiz Henrique Silva de Medeiros</t>
  </si>
  <si>
    <t>Controle Interno CRCRS-079097</t>
  </si>
  <si>
    <t>Controle Interno - CRCRS-079097</t>
  </si>
  <si>
    <t>Miguel Rogerio Giacomelli</t>
  </si>
  <si>
    <t>Fernando da Rosa Pahim</t>
  </si>
  <si>
    <t>Janeiro a Dezembro de 2014 - Bimestre Novembro/Dezembro</t>
  </si>
  <si>
    <t>2º Semestre 2014 - 01/07/2014 A 31/12/2014</t>
  </si>
  <si>
    <t>Clanilton Silva Salvador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</si>
</sst>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&quot;R$ &quot;#,##0.00_);[Red]\(&quot;R$ &quot;#,##0.00\)"/>
    <numFmt numFmtId="166" formatCode="0.0%"/>
  </numFmts>
  <fonts count="1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Arial"/>
      <family val="2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0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 applyFill="1" applyAlignment="1"/>
    <xf numFmtId="0" fontId="5" fillId="0" borderId="0" xfId="0" applyFont="1" applyFill="1" applyAlignment="1"/>
    <xf numFmtId="37" fontId="3" fillId="0" borderId="0" xfId="0" applyNumberFormat="1" applyFont="1" applyFill="1" applyAlignment="1"/>
    <xf numFmtId="165" fontId="3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/>
    <xf numFmtId="0" fontId="0" fillId="0" borderId="1" xfId="0" applyBorder="1"/>
    <xf numFmtId="0" fontId="0" fillId="0" borderId="0" xfId="0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3" xfId="0" applyFont="1" applyFill="1" applyBorder="1" applyAlignment="1"/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/>
    <xf numFmtId="0" fontId="6" fillId="3" borderId="0" xfId="0" applyFont="1" applyFill="1" applyAlignment="1"/>
    <xf numFmtId="0" fontId="6" fillId="3" borderId="0" xfId="0" applyFont="1" applyFill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164" fontId="0" fillId="0" borderId="0" xfId="1" applyFont="1" applyBorder="1" applyAlignment="1">
      <alignment horizontal="center"/>
    </xf>
    <xf numFmtId="0" fontId="0" fillId="0" borderId="9" xfId="0" applyBorder="1"/>
    <xf numFmtId="0" fontId="8" fillId="0" borderId="0" xfId="0" applyFont="1" applyFill="1" applyAlignment="1"/>
    <xf numFmtId="0" fontId="8" fillId="0" borderId="10" xfId="0" applyFont="1" applyFill="1" applyBorder="1" applyAlignment="1"/>
    <xf numFmtId="0" fontId="8" fillId="0" borderId="0" xfId="0" applyFont="1" applyFill="1" applyBorder="1" applyAlignment="1"/>
    <xf numFmtId="0" fontId="6" fillId="0" borderId="10" xfId="0" applyFont="1" applyFill="1" applyBorder="1" applyAlignment="1"/>
    <xf numFmtId="164" fontId="8" fillId="0" borderId="10" xfId="1" applyFont="1" applyFill="1" applyBorder="1" applyAlignment="1"/>
    <xf numFmtId="164" fontId="8" fillId="0" borderId="11" xfId="1" applyFont="1" applyFill="1" applyBorder="1" applyAlignment="1"/>
    <xf numFmtId="164" fontId="8" fillId="0" borderId="0" xfId="1" applyFont="1" applyFill="1" applyBorder="1" applyAlignment="1"/>
    <xf numFmtId="0" fontId="8" fillId="0" borderId="9" xfId="0" applyFont="1" applyFill="1" applyBorder="1" applyAlignment="1"/>
    <xf numFmtId="0" fontId="8" fillId="0" borderId="12" xfId="0" applyFont="1" applyFill="1" applyBorder="1" applyAlignment="1"/>
    <xf numFmtId="164" fontId="8" fillId="0" borderId="12" xfId="1" applyFont="1" applyFill="1" applyBorder="1" applyAlignment="1"/>
    <xf numFmtId="164" fontId="8" fillId="0" borderId="13" xfId="1" applyFont="1" applyFill="1" applyBorder="1" applyAlignment="1"/>
    <xf numFmtId="9" fontId="8" fillId="0" borderId="13" xfId="0" applyNumberFormat="1" applyFont="1" applyFill="1" applyBorder="1" applyAlignment="1">
      <alignment horizontal="center"/>
    </xf>
    <xf numFmtId="165" fontId="0" fillId="0" borderId="0" xfId="0" applyNumberFormat="1" applyAlignment="1">
      <alignment horizontal="right"/>
    </xf>
    <xf numFmtId="0" fontId="0" fillId="3" borderId="0" xfId="0" applyFill="1"/>
    <xf numFmtId="0" fontId="9" fillId="3" borderId="0" xfId="0" applyFont="1" applyFill="1" applyAlignment="1">
      <alignment horizontal="left"/>
    </xf>
    <xf numFmtId="0" fontId="4" fillId="2" borderId="1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0" borderId="2" xfId="0" applyBorder="1"/>
    <xf numFmtId="0" fontId="0" fillId="0" borderId="1" xfId="0" applyBorder="1" applyAlignment="1">
      <alignment horizontal="left"/>
    </xf>
    <xf numFmtId="164" fontId="10" fillId="0" borderId="0" xfId="1" applyFont="1" applyFill="1" applyBorder="1" applyAlignment="1"/>
    <xf numFmtId="164" fontId="10" fillId="0" borderId="14" xfId="1" applyFont="1" applyFill="1" applyBorder="1" applyAlignment="1"/>
    <xf numFmtId="164" fontId="10" fillId="0" borderId="12" xfId="1" applyFont="1" applyFill="1" applyBorder="1" applyAlignment="1"/>
    <xf numFmtId="164" fontId="10" fillId="0" borderId="12" xfId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4" fontId="3" fillId="0" borderId="0" xfId="1" applyFont="1" applyFill="1" applyAlignment="1"/>
    <xf numFmtId="0" fontId="3" fillId="0" borderId="0" xfId="0" applyFont="1" applyFill="1" applyAlignment="1">
      <alignment horizontal="center"/>
    </xf>
    <xf numFmtId="0" fontId="4" fillId="2" borderId="2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164" fontId="8" fillId="0" borderId="5" xfId="1" applyFont="1" applyFill="1" applyBorder="1" applyAlignment="1">
      <alignment horizontal="center"/>
    </xf>
    <xf numFmtId="164" fontId="8" fillId="0" borderId="7" xfId="1" applyFont="1" applyFill="1" applyBorder="1" applyAlignment="1">
      <alignment horizontal="center"/>
    </xf>
    <xf numFmtId="164" fontId="8" fillId="0" borderId="6" xfId="1" applyFont="1" applyFill="1" applyBorder="1" applyAlignment="1">
      <alignment horizontal="center"/>
    </xf>
    <xf numFmtId="164" fontId="8" fillId="0" borderId="3" xfId="1" applyFont="1" applyFill="1" applyBorder="1" applyAlignment="1">
      <alignment horizontal="center"/>
    </xf>
    <xf numFmtId="164" fontId="8" fillId="0" borderId="2" xfId="1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164" fontId="8" fillId="0" borderId="15" xfId="1" applyFont="1" applyFill="1" applyBorder="1" applyAlignment="1">
      <alignment horizontal="center"/>
    </xf>
    <xf numFmtId="164" fontId="8" fillId="0" borderId="0" xfId="1" applyFont="1" applyFill="1" applyBorder="1" applyAlignment="1">
      <alignment horizontal="center"/>
    </xf>
    <xf numFmtId="164" fontId="8" fillId="0" borderId="1" xfId="1" applyFont="1" applyFill="1" applyBorder="1" applyAlignment="1">
      <alignment horizontal="center"/>
    </xf>
    <xf numFmtId="164" fontId="8" fillId="0" borderId="10" xfId="1" applyFont="1" applyFill="1" applyBorder="1" applyAlignment="1">
      <alignment horizontal="center"/>
    </xf>
    <xf numFmtId="10" fontId="8" fillId="0" borderId="14" xfId="0" applyNumberFormat="1" applyFont="1" applyFill="1" applyBorder="1" applyAlignment="1">
      <alignment horizontal="center"/>
    </xf>
    <xf numFmtId="10" fontId="8" fillId="0" borderId="9" xfId="0" applyNumberFormat="1" applyFont="1" applyFill="1" applyBorder="1" applyAlignment="1">
      <alignment horizontal="center"/>
    </xf>
    <xf numFmtId="10" fontId="8" fillId="0" borderId="14" xfId="1" applyNumberFormat="1" applyFont="1" applyFill="1" applyBorder="1" applyAlignment="1">
      <alignment horizontal="center"/>
    </xf>
    <xf numFmtId="10" fontId="8" fillId="0" borderId="9" xfId="1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8" fillId="0" borderId="0" xfId="1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9" xfId="0" applyBorder="1" applyAlignment="1">
      <alignment horizontal="left"/>
    </xf>
    <xf numFmtId="0" fontId="0" fillId="0" borderId="12" xfId="0" applyBorder="1" applyAlignment="1">
      <alignment horizontal="left"/>
    </xf>
    <xf numFmtId="10" fontId="0" fillId="0" borderId="6" xfId="1" applyNumberFormat="1" applyFont="1" applyBorder="1" applyAlignment="1">
      <alignment horizontal="center"/>
    </xf>
    <xf numFmtId="10" fontId="0" fillId="0" borderId="1" xfId="1" applyNumberFormat="1" applyFont="1" applyBorder="1" applyAlignment="1">
      <alignment horizontal="center"/>
    </xf>
    <xf numFmtId="164" fontId="0" fillId="0" borderId="15" xfId="1" applyFont="1" applyBorder="1" applyAlignment="1">
      <alignment horizontal="center"/>
    </xf>
    <xf numFmtId="164" fontId="0" fillId="0" borderId="0" xfId="1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2" xfId="0" applyBorder="1" applyAlignment="1">
      <alignment horizontal="left"/>
    </xf>
    <xf numFmtId="164" fontId="0" fillId="0" borderId="5" xfId="1" applyFont="1" applyBorder="1" applyAlignment="1">
      <alignment horizontal="center"/>
    </xf>
    <xf numFmtId="164" fontId="0" fillId="0" borderId="2" xfId="1" applyFont="1" applyBorder="1" applyAlignment="1">
      <alignment horizontal="center"/>
    </xf>
    <xf numFmtId="0" fontId="0" fillId="0" borderId="11" xfId="0" applyBorder="1" applyAlignment="1">
      <alignment horizontal="left"/>
    </xf>
    <xf numFmtId="164" fontId="0" fillId="0" borderId="7" xfId="1" applyFont="1" applyBorder="1" applyAlignment="1">
      <alignment horizontal="center"/>
    </xf>
    <xf numFmtId="10" fontId="0" fillId="0" borderId="5" xfId="1" applyNumberFormat="1" applyFont="1" applyBorder="1" applyAlignment="1">
      <alignment horizontal="center"/>
    </xf>
    <xf numFmtId="10" fontId="0" fillId="0" borderId="2" xfId="1" applyNumberFormat="1" applyFont="1" applyBorder="1" applyAlignment="1">
      <alignment horizontal="center"/>
    </xf>
    <xf numFmtId="10" fontId="0" fillId="0" borderId="15" xfId="1" applyNumberFormat="1" applyFont="1" applyBorder="1" applyAlignment="1">
      <alignment horizontal="center"/>
    </xf>
    <xf numFmtId="164" fontId="0" fillId="0" borderId="6" xfId="1" applyFont="1" applyBorder="1" applyAlignment="1">
      <alignment horizontal="center"/>
    </xf>
    <xf numFmtId="164" fontId="0" fillId="0" borderId="1" xfId="1" applyFon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164" fontId="0" fillId="0" borderId="14" xfId="1" applyFont="1" applyBorder="1" applyAlignment="1"/>
    <xf numFmtId="164" fontId="0" fillId="0" borderId="9" xfId="1" applyFont="1" applyBorder="1" applyAlignment="1"/>
    <xf numFmtId="0" fontId="0" fillId="0" borderId="0" xfId="0" applyBorder="1" applyAlignment="1">
      <alignment horizontal="left"/>
    </xf>
    <xf numFmtId="0" fontId="9" fillId="0" borderId="0" xfId="0" applyFont="1" applyAlignment="1">
      <alignment horizontal="left"/>
    </xf>
    <xf numFmtId="164" fontId="0" fillId="0" borderId="14" xfId="1" applyFont="1" applyBorder="1" applyAlignment="1">
      <alignment horizontal="center"/>
    </xf>
    <xf numFmtId="164" fontId="0" fillId="0" borderId="9" xfId="1" applyFont="1" applyBorder="1" applyAlignment="1">
      <alignment horizontal="center"/>
    </xf>
    <xf numFmtId="0" fontId="2" fillId="2" borderId="2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164" fontId="0" fillId="0" borderId="3" xfId="1" applyFont="1" applyBorder="1" applyAlignment="1">
      <alignment horizontal="center"/>
    </xf>
    <xf numFmtId="0" fontId="2" fillId="2" borderId="9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0" fillId="2" borderId="14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164" fontId="0" fillId="0" borderId="10" xfId="1" applyFont="1" applyBorder="1" applyAlignment="1">
      <alignment horizontal="center"/>
    </xf>
    <xf numFmtId="0" fontId="0" fillId="2" borderId="13" xfId="0" applyFill="1" applyBorder="1" applyAlignment="1">
      <alignment horizontal="center"/>
    </xf>
    <xf numFmtId="10" fontId="0" fillId="0" borderId="0" xfId="1" applyNumberFormat="1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3" borderId="0" xfId="0" applyFill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164" fontId="0" fillId="0" borderId="15" xfId="1" applyFont="1" applyBorder="1" applyAlignment="1"/>
    <xf numFmtId="164" fontId="0" fillId="0" borderId="0" xfId="1" applyFont="1" applyBorder="1" applyAlignment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166" fontId="0" fillId="0" borderId="5" xfId="2" applyNumberFormat="1" applyFont="1" applyBorder="1" applyAlignment="1">
      <alignment horizontal="center"/>
    </xf>
    <xf numFmtId="166" fontId="0" fillId="0" borderId="2" xfId="2" applyNumberFormat="1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 vertical="center"/>
    </xf>
  </cellXfs>
  <cellStyles count="3">
    <cellStyle name="Normal" xfId="0" builtinId="0"/>
    <cellStyle name="Porcentagem" xfId="2" builtinId="5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5.bin"/><Relationship Id="rId5" Type="http://schemas.openxmlformats.org/officeDocument/2006/relationships/oleObject" Target="../embeddings/oleObject4.bin"/><Relationship Id="rId4" Type="http://schemas.openxmlformats.org/officeDocument/2006/relationships/oleObject" Target="../embeddings/oleObject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="80" workbookViewId="0">
      <selection activeCell="H52" sqref="H52"/>
    </sheetView>
  </sheetViews>
  <sheetFormatPr defaultColWidth="1" defaultRowHeight="11.25" customHeight="1"/>
  <cols>
    <col min="1" max="1" width="11.42578125" style="2" customWidth="1"/>
    <col min="2" max="2" width="62.85546875" style="2" customWidth="1"/>
    <col min="3" max="3" width="13.5703125" style="2" customWidth="1"/>
    <col min="4" max="4" width="15.85546875" style="4" customWidth="1"/>
    <col min="5" max="5" width="14.140625" style="2" customWidth="1"/>
    <col min="6" max="6" width="9.85546875" style="2" customWidth="1"/>
    <col min="7" max="64" width="15.7109375" style="2" customWidth="1"/>
    <col min="65" max="16384" width="1" style="2"/>
  </cols>
  <sheetData>
    <row r="1" spans="1:8" s="24" customFormat="1" ht="15" customHeight="1">
      <c r="B1" s="94" t="s">
        <v>68</v>
      </c>
      <c r="C1" s="94"/>
      <c r="D1" s="94"/>
      <c r="E1" s="94"/>
      <c r="F1" s="94"/>
      <c r="G1" s="23"/>
      <c r="H1" s="23"/>
    </row>
    <row r="2" spans="1:8" s="24" customFormat="1" ht="15" customHeight="1">
      <c r="B2" s="94" t="s">
        <v>0</v>
      </c>
      <c r="C2" s="94"/>
      <c r="D2" s="94"/>
      <c r="E2" s="94"/>
      <c r="F2" s="94"/>
      <c r="G2" s="22"/>
      <c r="H2" s="23"/>
    </row>
    <row r="3" spans="1:8" s="24" customFormat="1" ht="15" customHeight="1">
      <c r="B3" s="94" t="s">
        <v>69</v>
      </c>
      <c r="C3" s="94"/>
      <c r="D3" s="94"/>
      <c r="E3" s="94"/>
      <c r="F3" s="94"/>
      <c r="G3" s="22"/>
      <c r="H3" s="23"/>
    </row>
    <row r="4" spans="1:8" s="24" customFormat="1" ht="15" customHeight="1">
      <c r="B4" s="94" t="s">
        <v>122</v>
      </c>
      <c r="C4" s="94"/>
      <c r="D4" s="94"/>
      <c r="E4" s="94"/>
      <c r="F4" s="94"/>
      <c r="G4" s="22"/>
      <c r="H4" s="23"/>
    </row>
    <row r="5" spans="1:8" s="24" customFormat="1" ht="6" customHeight="1">
      <c r="A5" s="25"/>
      <c r="B5" s="26"/>
      <c r="C5" s="26"/>
      <c r="D5" s="26"/>
      <c r="E5" s="26"/>
      <c r="F5" s="26"/>
      <c r="G5" s="22"/>
      <c r="H5" s="23"/>
    </row>
    <row r="6" spans="1:8" ht="14.1" customHeight="1">
      <c r="A6" s="2" t="s">
        <v>16</v>
      </c>
      <c r="C6" s="3"/>
      <c r="F6" s="5">
        <v>1</v>
      </c>
      <c r="G6" s="6"/>
    </row>
    <row r="7" spans="1:8" ht="14.1" customHeight="1">
      <c r="A7" s="67" t="s">
        <v>17</v>
      </c>
      <c r="B7" s="68"/>
      <c r="C7" s="71" t="s">
        <v>5</v>
      </c>
      <c r="D7" s="72"/>
      <c r="E7" s="71" t="s">
        <v>6</v>
      </c>
      <c r="F7" s="80"/>
      <c r="G7" s="6"/>
    </row>
    <row r="8" spans="1:8" ht="14.1" customHeight="1">
      <c r="A8" s="31"/>
      <c r="B8" s="32" t="s">
        <v>1</v>
      </c>
      <c r="C8" s="75">
        <v>5916986.6299999999</v>
      </c>
      <c r="D8" s="76"/>
      <c r="E8" s="75">
        <v>35501919.789999999</v>
      </c>
      <c r="F8" s="79"/>
      <c r="G8" s="6"/>
    </row>
    <row r="9" spans="1:8" ht="14.1" customHeight="1">
      <c r="A9" s="31"/>
      <c r="B9" s="32" t="s">
        <v>2</v>
      </c>
      <c r="C9" s="81">
        <v>5916986.6299999999</v>
      </c>
      <c r="D9" s="84"/>
      <c r="E9" s="81">
        <v>23883440.960000001</v>
      </c>
      <c r="F9" s="93"/>
      <c r="G9" s="6"/>
    </row>
    <row r="10" spans="1:8" ht="14.1" customHeight="1">
      <c r="A10" s="31"/>
      <c r="B10" s="32" t="s">
        <v>18</v>
      </c>
      <c r="C10" s="81">
        <v>4085127.88</v>
      </c>
      <c r="D10" s="84"/>
      <c r="E10" s="81">
        <v>23883440.960000001</v>
      </c>
      <c r="F10" s="82"/>
      <c r="G10" s="6"/>
    </row>
    <row r="11" spans="1:8" ht="14.1" customHeight="1">
      <c r="A11" s="31"/>
      <c r="B11" s="32" t="s">
        <v>3</v>
      </c>
      <c r="C11" s="81">
        <v>0</v>
      </c>
      <c r="D11" s="84"/>
      <c r="E11" s="81">
        <v>0</v>
      </c>
      <c r="F11" s="82"/>
      <c r="G11" s="6"/>
    </row>
    <row r="12" spans="1:8" ht="14.1" customHeight="1">
      <c r="A12" s="31"/>
      <c r="B12" s="32" t="s">
        <v>4</v>
      </c>
      <c r="C12" s="77">
        <v>3627161.1</v>
      </c>
      <c r="D12" s="78"/>
      <c r="E12" s="77">
        <v>3627161.1</v>
      </c>
      <c r="F12" s="83"/>
      <c r="G12" s="6"/>
    </row>
    <row r="13" spans="1:8" ht="14.1" customHeight="1">
      <c r="A13" s="67" t="s">
        <v>7</v>
      </c>
      <c r="B13" s="68"/>
      <c r="C13" s="71" t="s">
        <v>5</v>
      </c>
      <c r="D13" s="72"/>
      <c r="E13" s="71" t="s">
        <v>6</v>
      </c>
      <c r="F13" s="80"/>
      <c r="G13" s="6"/>
    </row>
    <row r="14" spans="1:8" ht="14.1" customHeight="1">
      <c r="A14" s="31"/>
      <c r="B14" s="33" t="s">
        <v>8</v>
      </c>
      <c r="C14" s="75">
        <v>5916986.6299999999</v>
      </c>
      <c r="D14" s="76"/>
      <c r="E14" s="75">
        <v>35501919.789999999</v>
      </c>
      <c r="F14" s="79"/>
      <c r="G14" s="6"/>
    </row>
    <row r="15" spans="1:8" ht="14.1" customHeight="1">
      <c r="A15" s="31"/>
      <c r="B15" s="33" t="s">
        <v>9</v>
      </c>
      <c r="C15" s="81">
        <v>6270961.3700000001</v>
      </c>
      <c r="D15" s="84"/>
      <c r="E15" s="81">
        <v>37625768.25</v>
      </c>
      <c r="F15" s="93"/>
      <c r="G15" s="6"/>
    </row>
    <row r="16" spans="1:8" ht="14.1" customHeight="1">
      <c r="A16" s="31"/>
      <c r="B16" s="33" t="s">
        <v>10</v>
      </c>
      <c r="C16" s="81">
        <v>4558449.04</v>
      </c>
      <c r="D16" s="84"/>
      <c r="E16" s="81">
        <v>23840822.25</v>
      </c>
      <c r="F16" s="82"/>
      <c r="G16" s="6"/>
      <c r="H16" s="59"/>
    </row>
    <row r="17" spans="1:8" ht="14.1" customHeight="1">
      <c r="A17" s="31"/>
      <c r="B17" s="33" t="s">
        <v>11</v>
      </c>
      <c r="C17" s="81">
        <v>4980086.7699999996</v>
      </c>
      <c r="D17" s="84"/>
      <c r="E17" s="81">
        <v>23208822.25</v>
      </c>
      <c r="F17" s="82"/>
      <c r="G17" s="6"/>
      <c r="H17" s="59"/>
    </row>
    <row r="18" spans="1:8" ht="14.1" customHeight="1">
      <c r="A18" s="31"/>
      <c r="B18" s="33" t="s">
        <v>12</v>
      </c>
      <c r="C18" s="77">
        <f>C10-C16</f>
        <v>-473321.16000000015</v>
      </c>
      <c r="D18" s="78"/>
      <c r="E18" s="77">
        <f>E10-E16</f>
        <v>42618.710000000894</v>
      </c>
      <c r="F18" s="83"/>
      <c r="H18" s="59"/>
    </row>
    <row r="19" spans="1:8" ht="14.1" customHeight="1">
      <c r="A19" s="67" t="s">
        <v>71</v>
      </c>
      <c r="B19" s="67"/>
      <c r="C19" s="67"/>
      <c r="D19" s="68"/>
      <c r="E19" s="71" t="s">
        <v>6</v>
      </c>
      <c r="F19" s="80"/>
      <c r="H19" s="59"/>
    </row>
    <row r="20" spans="1:8" ht="14.1" customHeight="1">
      <c r="A20" s="31"/>
      <c r="B20" s="69" t="s">
        <v>72</v>
      </c>
      <c r="C20" s="69"/>
      <c r="D20" s="70"/>
      <c r="E20" s="75">
        <v>20054045.170000002</v>
      </c>
      <c r="F20" s="79"/>
    </row>
    <row r="21" spans="1:8" ht="14.1" customHeight="1">
      <c r="A21" s="67" t="s">
        <v>13</v>
      </c>
      <c r="B21" s="68"/>
      <c r="C21" s="71" t="s">
        <v>5</v>
      </c>
      <c r="D21" s="72"/>
      <c r="E21" s="71" t="s">
        <v>6</v>
      </c>
      <c r="F21" s="80"/>
    </row>
    <row r="22" spans="1:8" ht="14.1" customHeight="1">
      <c r="A22" s="31"/>
      <c r="B22" s="32" t="s">
        <v>10</v>
      </c>
      <c r="C22" s="75">
        <f>C16</f>
        <v>4558449.04</v>
      </c>
      <c r="D22" s="76"/>
      <c r="E22" s="75">
        <f>E16</f>
        <v>23840822.25</v>
      </c>
      <c r="F22" s="79"/>
    </row>
    <row r="23" spans="1:8" ht="14.1" customHeight="1">
      <c r="A23" s="31"/>
      <c r="B23" s="32" t="s">
        <v>11</v>
      </c>
      <c r="C23" s="77">
        <f>C17</f>
        <v>4980086.7699999996</v>
      </c>
      <c r="D23" s="78"/>
      <c r="E23" s="77">
        <f>E17</f>
        <v>23208822.25</v>
      </c>
      <c r="F23" s="83"/>
    </row>
    <row r="24" spans="1:8" ht="14.1" customHeight="1">
      <c r="A24" s="67" t="s">
        <v>58</v>
      </c>
      <c r="B24" s="68"/>
      <c r="C24" s="71" t="s">
        <v>5</v>
      </c>
      <c r="D24" s="72"/>
      <c r="E24" s="71" t="s">
        <v>6</v>
      </c>
      <c r="F24" s="80"/>
    </row>
    <row r="25" spans="1:8" ht="14.1" customHeight="1">
      <c r="A25" s="31"/>
      <c r="B25" s="34" t="s">
        <v>59</v>
      </c>
      <c r="C25" s="75"/>
      <c r="D25" s="76"/>
      <c r="E25" s="75"/>
      <c r="F25" s="79"/>
    </row>
    <row r="26" spans="1:8" ht="14.1" customHeight="1">
      <c r="A26" s="31"/>
      <c r="B26" s="32" t="s">
        <v>60</v>
      </c>
      <c r="C26" s="81">
        <v>0</v>
      </c>
      <c r="D26" s="84"/>
      <c r="E26" s="81">
        <v>0</v>
      </c>
      <c r="F26" s="82"/>
    </row>
    <row r="27" spans="1:8" ht="14.1" customHeight="1">
      <c r="A27" s="31"/>
      <c r="B27" s="32" t="s">
        <v>61</v>
      </c>
      <c r="C27" s="81">
        <v>0</v>
      </c>
      <c r="D27" s="84"/>
      <c r="E27" s="81">
        <v>0</v>
      </c>
      <c r="F27" s="82"/>
    </row>
    <row r="28" spans="1:8" ht="14.1" customHeight="1">
      <c r="A28" s="31"/>
      <c r="B28" s="32" t="s">
        <v>62</v>
      </c>
      <c r="C28" s="81">
        <f>C26-C27</f>
        <v>0</v>
      </c>
      <c r="D28" s="82"/>
      <c r="E28" s="81">
        <f>E26-E27</f>
        <v>0</v>
      </c>
      <c r="F28" s="82"/>
      <c r="G28" s="6"/>
    </row>
    <row r="29" spans="1:8" ht="14.1" customHeight="1">
      <c r="A29" s="31"/>
      <c r="B29" s="34" t="s">
        <v>63</v>
      </c>
      <c r="C29" s="81"/>
      <c r="D29" s="84"/>
      <c r="E29" s="81"/>
      <c r="F29" s="82"/>
    </row>
    <row r="30" spans="1:8" ht="14.1" customHeight="1">
      <c r="A30" s="31"/>
      <c r="B30" s="32" t="s">
        <v>64</v>
      </c>
      <c r="C30" s="81">
        <v>491537.33</v>
      </c>
      <c r="D30" s="84"/>
      <c r="E30" s="81">
        <v>2671084.25</v>
      </c>
      <c r="F30" s="82"/>
    </row>
    <row r="31" spans="1:8" ht="14.1" customHeight="1">
      <c r="A31" s="31"/>
      <c r="B31" s="32" t="s">
        <v>65</v>
      </c>
      <c r="C31" s="81">
        <v>277232.62</v>
      </c>
      <c r="D31" s="84"/>
      <c r="E31" s="81">
        <v>1155084.5</v>
      </c>
      <c r="F31" s="82"/>
    </row>
    <row r="32" spans="1:8" ht="14.1" customHeight="1">
      <c r="A32" s="31"/>
      <c r="B32" s="32" t="s">
        <v>66</v>
      </c>
      <c r="C32" s="77">
        <f>C30-C31</f>
        <v>214304.71000000002</v>
      </c>
      <c r="D32" s="83"/>
      <c r="E32" s="81">
        <f>E30-E31</f>
        <v>1515999.75</v>
      </c>
      <c r="F32" s="82"/>
      <c r="G32" s="6"/>
    </row>
    <row r="33" spans="1:7" ht="14.1" customHeight="1">
      <c r="A33" s="61" t="s">
        <v>19</v>
      </c>
      <c r="B33" s="62"/>
      <c r="C33" s="17" t="s">
        <v>20</v>
      </c>
      <c r="D33" s="18" t="s">
        <v>21</v>
      </c>
      <c r="E33" s="46" t="s">
        <v>22</v>
      </c>
      <c r="F33" s="47" t="s">
        <v>23</v>
      </c>
    </row>
    <row r="34" spans="1:7" ht="14.1" customHeight="1">
      <c r="A34" s="65"/>
      <c r="B34" s="66"/>
      <c r="C34" s="19"/>
      <c r="D34" s="20" t="s">
        <v>6</v>
      </c>
      <c r="E34" s="20" t="s">
        <v>6</v>
      </c>
      <c r="F34" s="21" t="s">
        <v>24</v>
      </c>
    </row>
    <row r="35" spans="1:7" ht="14.1" customHeight="1">
      <c r="A35" s="31"/>
      <c r="B35" s="32" t="s">
        <v>25</v>
      </c>
      <c r="C35" s="35"/>
      <c r="D35" s="36"/>
      <c r="E35" s="36"/>
      <c r="F35" s="37"/>
    </row>
    <row r="36" spans="1:7" ht="14.1" customHeight="1">
      <c r="A36" s="31"/>
      <c r="B36" s="32" t="s">
        <v>26</v>
      </c>
      <c r="C36" s="35"/>
      <c r="D36" s="36"/>
      <c r="E36" s="36"/>
      <c r="F36" s="37"/>
    </row>
    <row r="37" spans="1:7" ht="14.1" customHeight="1">
      <c r="A37" s="31"/>
      <c r="B37" s="32" t="s">
        <v>27</v>
      </c>
      <c r="C37" s="35">
        <v>412615.05</v>
      </c>
      <c r="D37" s="36">
        <v>8805.8799999999992</v>
      </c>
      <c r="E37" s="36">
        <v>400452.17</v>
      </c>
      <c r="F37" s="50">
        <f>C37-D37-E37</f>
        <v>3357</v>
      </c>
    </row>
    <row r="38" spans="1:7" ht="14.1" customHeight="1">
      <c r="A38" s="31"/>
      <c r="B38" s="32" t="s">
        <v>110</v>
      </c>
      <c r="C38" s="35"/>
      <c r="D38" s="36">
        <v>0</v>
      </c>
      <c r="E38" s="36"/>
      <c r="F38" s="50">
        <f>C38-D38-E38</f>
        <v>0</v>
      </c>
    </row>
    <row r="39" spans="1:7" ht="14.1" customHeight="1">
      <c r="A39" s="31"/>
      <c r="B39" s="32" t="s">
        <v>28</v>
      </c>
      <c r="C39" s="35">
        <v>16485.060000000001</v>
      </c>
      <c r="D39" s="36">
        <v>0</v>
      </c>
      <c r="E39" s="36">
        <v>16485.060000000001</v>
      </c>
      <c r="F39" s="50">
        <f>C39-D39-E39</f>
        <v>0</v>
      </c>
    </row>
    <row r="40" spans="1:7" ht="14.1" customHeight="1">
      <c r="A40" s="31"/>
      <c r="B40" s="32" t="s">
        <v>29</v>
      </c>
      <c r="C40" s="35"/>
      <c r="D40" s="36"/>
      <c r="E40" s="36"/>
      <c r="F40" s="37"/>
    </row>
    <row r="41" spans="1:7" ht="14.1" customHeight="1">
      <c r="A41" s="31"/>
      <c r="B41" s="32" t="s">
        <v>27</v>
      </c>
      <c r="C41" s="35">
        <v>481919.28</v>
      </c>
      <c r="D41" s="36">
        <v>117966.57</v>
      </c>
      <c r="E41" s="36">
        <v>301367.71000000002</v>
      </c>
      <c r="F41" s="50">
        <f>C41-D41-E41</f>
        <v>62585</v>
      </c>
    </row>
    <row r="42" spans="1:7" ht="14.1" customHeight="1">
      <c r="A42" s="31"/>
      <c r="B42" s="32" t="s">
        <v>28</v>
      </c>
      <c r="C42" s="35">
        <v>1494.7</v>
      </c>
      <c r="D42" s="36">
        <v>1123</v>
      </c>
      <c r="E42" s="36">
        <v>371.7</v>
      </c>
      <c r="F42" s="50">
        <f>C42-D42-E42</f>
        <v>0</v>
      </c>
    </row>
    <row r="43" spans="1:7" ht="14.1" customHeight="1">
      <c r="A43" s="38"/>
      <c r="B43" s="39" t="s">
        <v>14</v>
      </c>
      <c r="C43" s="40">
        <f>SUM(C37:C42)</f>
        <v>912514.09</v>
      </c>
      <c r="D43" s="41">
        <f>SUM(D37:D42)</f>
        <v>127895.45000000001</v>
      </c>
      <c r="E43" s="41">
        <f>SUM(E37:E42)</f>
        <v>718676.6399999999</v>
      </c>
      <c r="F43" s="51">
        <f>C43-D43-E43</f>
        <v>65942</v>
      </c>
    </row>
    <row r="44" spans="1:7" ht="14.1" customHeight="1">
      <c r="A44" s="61" t="s">
        <v>15</v>
      </c>
      <c r="B44" s="62"/>
      <c r="C44" s="9" t="s">
        <v>30</v>
      </c>
      <c r="D44" s="73" t="s">
        <v>31</v>
      </c>
      <c r="E44" s="74"/>
      <c r="F44" s="74"/>
      <c r="G44" s="6"/>
    </row>
    <row r="45" spans="1:7" ht="14.1" customHeight="1">
      <c r="A45" s="63"/>
      <c r="B45" s="64"/>
      <c r="C45" s="13" t="s">
        <v>6</v>
      </c>
      <c r="D45" s="14" t="s">
        <v>32</v>
      </c>
      <c r="E45" s="89" t="s">
        <v>33</v>
      </c>
      <c r="F45" s="90"/>
      <c r="G45" s="6"/>
    </row>
    <row r="46" spans="1:7" ht="14.1" customHeight="1">
      <c r="A46" s="65"/>
      <c r="B46" s="66"/>
      <c r="C46" s="10"/>
      <c r="D46" s="11" t="s">
        <v>34</v>
      </c>
      <c r="E46" s="15"/>
      <c r="F46" s="12"/>
      <c r="G46" s="6"/>
    </row>
    <row r="47" spans="1:7" ht="14.1" customHeight="1">
      <c r="A47" s="31"/>
      <c r="B47" s="32" t="s">
        <v>70</v>
      </c>
      <c r="C47" s="52">
        <v>5127662.22</v>
      </c>
      <c r="D47" s="42">
        <v>0.25</v>
      </c>
      <c r="E47" s="87">
        <v>0.33679999999999999</v>
      </c>
      <c r="F47" s="88"/>
      <c r="G47" s="6"/>
    </row>
    <row r="48" spans="1:7" ht="14.1" customHeight="1">
      <c r="A48" s="61" t="s">
        <v>37</v>
      </c>
      <c r="B48" s="62"/>
      <c r="C48" s="9" t="s">
        <v>35</v>
      </c>
      <c r="D48" s="73" t="s">
        <v>36</v>
      </c>
      <c r="E48" s="74"/>
      <c r="F48" s="74"/>
      <c r="G48" s="6"/>
    </row>
    <row r="49" spans="1:7" ht="14.1" customHeight="1">
      <c r="A49" s="63"/>
      <c r="B49" s="64"/>
      <c r="C49" s="13" t="s">
        <v>6</v>
      </c>
      <c r="D49" s="14" t="s">
        <v>32</v>
      </c>
      <c r="E49" s="89" t="s">
        <v>33</v>
      </c>
      <c r="F49" s="90"/>
      <c r="G49" s="6"/>
    </row>
    <row r="50" spans="1:7" ht="14.1" customHeight="1">
      <c r="A50" s="65"/>
      <c r="B50" s="66"/>
      <c r="C50" s="16"/>
      <c r="D50" s="11" t="s">
        <v>34</v>
      </c>
      <c r="E50" s="91"/>
      <c r="F50" s="92"/>
      <c r="G50" s="6"/>
    </row>
    <row r="51" spans="1:7" ht="14.1" customHeight="1">
      <c r="A51" s="38"/>
      <c r="B51" s="39" t="s">
        <v>38</v>
      </c>
      <c r="C51" s="53">
        <v>4295506.8899999997</v>
      </c>
      <c r="D51" s="42">
        <v>0.15</v>
      </c>
      <c r="E51" s="85">
        <v>0.28949999999999998</v>
      </c>
      <c r="F51" s="86"/>
      <c r="G51" s="6"/>
    </row>
    <row r="52" spans="1:7" ht="14.1" customHeight="1"/>
    <row r="53" spans="1:7" ht="14.1" customHeight="1"/>
    <row r="54" spans="1:7" ht="14.1" customHeight="1"/>
    <row r="55" spans="1:7" ht="14.1" customHeight="1">
      <c r="A55" s="55"/>
      <c r="B55" s="55" t="str">
        <f>'RGF Exec e Legis'!D36</f>
        <v>Miguel Rogerio Giacomelli</v>
      </c>
      <c r="C55" s="60" t="s">
        <v>121</v>
      </c>
      <c r="D55" s="60"/>
      <c r="E55" s="60"/>
      <c r="F55" s="60"/>
    </row>
    <row r="56" spans="1:7" ht="14.1" customHeight="1">
      <c r="A56" s="55"/>
      <c r="B56" s="55" t="str">
        <f>'RGF Exec e Legis'!D37</f>
        <v>Secretário de Finanças</v>
      </c>
      <c r="C56" s="60" t="str">
        <f>'RGF Exec e Legis'!F37</f>
        <v>Prefeito Municipal</v>
      </c>
      <c r="D56" s="60"/>
      <c r="E56" s="60"/>
      <c r="F56" s="60"/>
    </row>
    <row r="60" spans="1:7" ht="11.25" customHeight="1">
      <c r="B60" s="55" t="str">
        <f>'RGF Exec e Legis'!B36</f>
        <v>Gilberto Brolo Minussi</v>
      </c>
      <c r="C60" s="60" t="str">
        <f>'RGF Exec e Legis'!C36</f>
        <v>Luiz Henrique Silva de Medeiros</v>
      </c>
      <c r="D60" s="60"/>
    </row>
    <row r="61" spans="1:7" ht="11.25" customHeight="1">
      <c r="B61" s="55" t="str">
        <f>'RGF Exec e Legis'!B37</f>
        <v>Contador - CRCRS-060548</v>
      </c>
      <c r="C61" s="60" t="s">
        <v>118</v>
      </c>
      <c r="D61" s="60"/>
    </row>
  </sheetData>
  <mergeCells count="75">
    <mergeCell ref="B1:F1"/>
    <mergeCell ref="B2:F2"/>
    <mergeCell ref="B3:F3"/>
    <mergeCell ref="B4:F4"/>
    <mergeCell ref="C13:D13"/>
    <mergeCell ref="E13:F13"/>
    <mergeCell ref="C7:D7"/>
    <mergeCell ref="E7:F7"/>
    <mergeCell ref="C8:D8"/>
    <mergeCell ref="E8:F8"/>
    <mergeCell ref="C9:D9"/>
    <mergeCell ref="C10:D10"/>
    <mergeCell ref="C11:D11"/>
    <mergeCell ref="C12:D12"/>
    <mergeCell ref="E10:F10"/>
    <mergeCell ref="E9:F9"/>
    <mergeCell ref="E19:F19"/>
    <mergeCell ref="C17:D17"/>
    <mergeCell ref="E16:F16"/>
    <mergeCell ref="E12:F12"/>
    <mergeCell ref="C14:D14"/>
    <mergeCell ref="C15:D15"/>
    <mergeCell ref="E17:F17"/>
    <mergeCell ref="E11:F11"/>
    <mergeCell ref="C16:D16"/>
    <mergeCell ref="E51:F51"/>
    <mergeCell ref="E47:F47"/>
    <mergeCell ref="E49:F50"/>
    <mergeCell ref="E29:F29"/>
    <mergeCell ref="E30:F30"/>
    <mergeCell ref="E45:F45"/>
    <mergeCell ref="D44:F44"/>
    <mergeCell ref="C30:D30"/>
    <mergeCell ref="C31:D31"/>
    <mergeCell ref="E18:F18"/>
    <mergeCell ref="E14:F14"/>
    <mergeCell ref="E15:F15"/>
    <mergeCell ref="E25:F25"/>
    <mergeCell ref="E27:F27"/>
    <mergeCell ref="C21:D21"/>
    <mergeCell ref="E20:F20"/>
    <mergeCell ref="E23:F23"/>
    <mergeCell ref="E21:F21"/>
    <mergeCell ref="A44:B46"/>
    <mergeCell ref="C25:D25"/>
    <mergeCell ref="C32:D32"/>
    <mergeCell ref="E26:F26"/>
    <mergeCell ref="C26:D26"/>
    <mergeCell ref="C27:D27"/>
    <mergeCell ref="C28:D28"/>
    <mergeCell ref="C29:D29"/>
    <mergeCell ref="E31:F31"/>
    <mergeCell ref="E32:F32"/>
    <mergeCell ref="A48:B50"/>
    <mergeCell ref="A7:B7"/>
    <mergeCell ref="A13:B13"/>
    <mergeCell ref="A21:B21"/>
    <mergeCell ref="A33:B34"/>
    <mergeCell ref="A24:B24"/>
    <mergeCell ref="A19:D19"/>
    <mergeCell ref="B20:D20"/>
    <mergeCell ref="C24:D24"/>
    <mergeCell ref="D48:F48"/>
    <mergeCell ref="C22:D22"/>
    <mergeCell ref="C23:D23"/>
    <mergeCell ref="E22:F22"/>
    <mergeCell ref="E24:F24"/>
    <mergeCell ref="E28:F28"/>
    <mergeCell ref="C18:D18"/>
    <mergeCell ref="C60:D60"/>
    <mergeCell ref="C61:D61"/>
    <mergeCell ref="C55:D55"/>
    <mergeCell ref="E55:F55"/>
    <mergeCell ref="C56:D56"/>
    <mergeCell ref="E56:F56"/>
  </mergeCells>
  <phoneticPr fontId="0" type="noConversion"/>
  <pageMargins left="0.16" right="0.16" top="0.17" bottom="0.16" header="0.17" footer="0.16"/>
  <pageSetup paperSize="9" scale="80" orientation="portrait" horizontalDpi="120" verticalDpi="144" r:id="rId1"/>
  <headerFooter alignWithMargins="0"/>
  <legacyDrawing r:id="rId2"/>
  <oleObjects>
    <oleObject progId="PBrush" shapeId="2049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141"/>
  <sheetViews>
    <sheetView zoomScale="85" workbookViewId="0">
      <selection activeCell="I69" sqref="I69"/>
    </sheetView>
  </sheetViews>
  <sheetFormatPr defaultRowHeight="12.75"/>
  <cols>
    <col min="1" max="1" width="11.42578125" customWidth="1"/>
    <col min="2" max="2" width="26.140625" customWidth="1"/>
    <col min="3" max="3" width="38.140625" customWidth="1"/>
    <col min="4" max="5" width="10.7109375" customWidth="1"/>
    <col min="6" max="6" width="16.140625" customWidth="1"/>
    <col min="7" max="7" width="14.85546875" customWidth="1"/>
  </cols>
  <sheetData>
    <row r="1" spans="1:7" ht="18">
      <c r="B1" s="119" t="s">
        <v>84</v>
      </c>
      <c r="C1" s="119"/>
      <c r="D1" s="119"/>
      <c r="E1" s="119"/>
      <c r="F1" s="119"/>
      <c r="G1" s="119"/>
    </row>
    <row r="2" spans="1:7" ht="18">
      <c r="B2" s="119" t="s">
        <v>85</v>
      </c>
      <c r="C2" s="119"/>
      <c r="D2" s="119"/>
      <c r="E2" s="119"/>
      <c r="F2" s="119"/>
      <c r="G2" s="119"/>
    </row>
    <row r="3" spans="1:7" ht="18">
      <c r="B3" s="119" t="s">
        <v>69</v>
      </c>
      <c r="C3" s="119"/>
      <c r="D3" s="119"/>
      <c r="E3" s="119"/>
      <c r="F3" s="119"/>
      <c r="G3" s="119"/>
    </row>
    <row r="4" spans="1:7" ht="18">
      <c r="B4" s="119" t="s">
        <v>123</v>
      </c>
      <c r="C4" s="119"/>
      <c r="D4" s="119"/>
      <c r="E4" s="119"/>
      <c r="F4" s="119"/>
      <c r="G4" s="119"/>
    </row>
    <row r="5" spans="1:7" ht="6.75" customHeight="1">
      <c r="A5" s="44"/>
      <c r="B5" s="45"/>
      <c r="C5" s="45"/>
      <c r="D5" s="45"/>
      <c r="E5" s="45"/>
      <c r="F5" s="45"/>
      <c r="G5" s="45"/>
    </row>
    <row r="6" spans="1:7">
      <c r="A6" t="s">
        <v>73</v>
      </c>
      <c r="G6" s="43">
        <v>1</v>
      </c>
    </row>
    <row r="7" spans="1:7">
      <c r="A7" s="134" t="s">
        <v>71</v>
      </c>
      <c r="B7" s="134"/>
      <c r="C7" s="135"/>
      <c r="D7" s="148" t="s">
        <v>52</v>
      </c>
      <c r="E7" s="147"/>
      <c r="F7" s="147"/>
      <c r="G7" s="147"/>
    </row>
    <row r="8" spans="1:7">
      <c r="A8" s="30"/>
      <c r="B8" s="96" t="s">
        <v>55</v>
      </c>
      <c r="C8" s="97"/>
      <c r="D8" s="120">
        <v>20054045.170000002</v>
      </c>
      <c r="E8" s="121"/>
      <c r="F8" s="121"/>
      <c r="G8" s="121"/>
    </row>
    <row r="10" spans="1:7">
      <c r="A10" s="134" t="s">
        <v>39</v>
      </c>
      <c r="B10" s="134"/>
      <c r="C10" s="135"/>
      <c r="D10" s="150" t="s">
        <v>52</v>
      </c>
      <c r="E10" s="150"/>
      <c r="F10" s="150" t="s">
        <v>53</v>
      </c>
      <c r="G10" s="148"/>
    </row>
    <row r="11" spans="1:7">
      <c r="B11" s="102" t="s">
        <v>40</v>
      </c>
      <c r="C11" s="107"/>
      <c r="D11" s="105">
        <v>10675224.91</v>
      </c>
      <c r="E11" s="108"/>
      <c r="F11" s="109">
        <f>D11/D8</f>
        <v>0.53232277176525378</v>
      </c>
      <c r="G11" s="110"/>
    </row>
    <row r="12" spans="1:7">
      <c r="B12" s="118" t="s">
        <v>74</v>
      </c>
      <c r="C12" s="118"/>
      <c r="D12" s="100">
        <f>D8*F12-0.3</f>
        <v>10829184.091800001</v>
      </c>
      <c r="E12" s="138"/>
      <c r="F12" s="111">
        <v>0.54</v>
      </c>
      <c r="G12" s="140"/>
    </row>
    <row r="13" spans="1:7">
      <c r="A13" s="7"/>
      <c r="B13" s="131" t="s">
        <v>75</v>
      </c>
      <c r="C13" s="132"/>
      <c r="D13" s="112">
        <f>D8*F13-0.49</f>
        <v>10287724.68221</v>
      </c>
      <c r="E13" s="133"/>
      <c r="F13" s="98">
        <v>0.51300000000000001</v>
      </c>
      <c r="G13" s="99"/>
    </row>
    <row r="15" spans="1:7" s="8" customFormat="1">
      <c r="A15" s="134" t="s">
        <v>42</v>
      </c>
      <c r="B15" s="134"/>
      <c r="C15" s="134"/>
      <c r="D15" s="148" t="s">
        <v>52</v>
      </c>
      <c r="E15" s="149"/>
      <c r="F15" s="147" t="s">
        <v>53</v>
      </c>
      <c r="G15" s="147"/>
    </row>
    <row r="16" spans="1:7">
      <c r="B16" s="102" t="s">
        <v>43</v>
      </c>
      <c r="C16" s="107"/>
      <c r="D16" s="100">
        <v>0</v>
      </c>
      <c r="E16" s="138"/>
      <c r="F16" s="151">
        <v>0</v>
      </c>
      <c r="G16" s="152"/>
    </row>
    <row r="17" spans="1:7">
      <c r="A17" s="7"/>
      <c r="B17" s="131" t="s">
        <v>67</v>
      </c>
      <c r="C17" s="132"/>
      <c r="D17" s="112">
        <f>D8*F17</f>
        <v>24064854.204</v>
      </c>
      <c r="E17" s="133"/>
      <c r="F17" s="98">
        <v>1.2</v>
      </c>
      <c r="G17" s="99"/>
    </row>
    <row r="18" spans="1:7">
      <c r="B18" s="153"/>
      <c r="C18" s="154"/>
      <c r="D18" s="154"/>
      <c r="E18" s="154"/>
      <c r="F18" s="154"/>
      <c r="G18" s="155"/>
    </row>
    <row r="19" spans="1:7">
      <c r="A19" s="134" t="s">
        <v>45</v>
      </c>
      <c r="B19" s="134"/>
      <c r="C19" s="135"/>
      <c r="D19" s="150" t="s">
        <v>52</v>
      </c>
      <c r="E19" s="150"/>
      <c r="F19" s="150" t="s">
        <v>53</v>
      </c>
      <c r="G19" s="148"/>
    </row>
    <row r="20" spans="1:7">
      <c r="B20" s="102" t="s">
        <v>46</v>
      </c>
      <c r="C20" s="107"/>
      <c r="D20" s="100">
        <v>0</v>
      </c>
      <c r="E20" s="138"/>
      <c r="F20" s="100">
        <v>0</v>
      </c>
      <c r="G20" s="101"/>
    </row>
    <row r="21" spans="1:7">
      <c r="A21" s="7"/>
      <c r="B21" s="131" t="s">
        <v>44</v>
      </c>
      <c r="C21" s="132"/>
      <c r="D21" s="112">
        <f>D8*F21</f>
        <v>6417294.4544000011</v>
      </c>
      <c r="E21" s="133"/>
      <c r="F21" s="98">
        <v>0.32</v>
      </c>
      <c r="G21" s="99"/>
    </row>
    <row r="22" spans="1:7">
      <c r="B22" s="128"/>
      <c r="C22" s="129"/>
      <c r="D22" s="129"/>
      <c r="E22" s="129"/>
      <c r="F22" s="129"/>
      <c r="G22" s="130"/>
    </row>
    <row r="23" spans="1:7">
      <c r="A23" s="134" t="s">
        <v>47</v>
      </c>
      <c r="B23" s="134"/>
      <c r="C23" s="135"/>
      <c r="D23" s="150" t="s">
        <v>52</v>
      </c>
      <c r="E23" s="150"/>
      <c r="F23" s="150" t="s">
        <v>53</v>
      </c>
      <c r="G23" s="148"/>
    </row>
    <row r="24" spans="1:7">
      <c r="B24" s="102" t="s">
        <v>48</v>
      </c>
      <c r="C24" s="107"/>
      <c r="D24" s="105">
        <v>750000</v>
      </c>
      <c r="E24" s="108"/>
      <c r="F24" s="156">
        <v>3.7400000000000003E-2</v>
      </c>
      <c r="G24" s="157"/>
    </row>
    <row r="25" spans="1:7">
      <c r="B25" s="102" t="s">
        <v>49</v>
      </c>
      <c r="C25" s="107"/>
      <c r="D25" s="100">
        <v>0</v>
      </c>
      <c r="E25" s="138"/>
      <c r="F25" s="100">
        <v>0</v>
      </c>
      <c r="G25" s="101"/>
    </row>
    <row r="26" spans="1:7">
      <c r="B26" s="102" t="s">
        <v>50</v>
      </c>
      <c r="C26" s="107"/>
      <c r="D26" s="100">
        <f>D8*0.16</f>
        <v>3208647.2272000005</v>
      </c>
      <c r="E26" s="138"/>
      <c r="F26" s="111">
        <v>0.16</v>
      </c>
      <c r="G26" s="140"/>
    </row>
    <row r="27" spans="1:7">
      <c r="A27" s="7"/>
      <c r="B27" s="131" t="s">
        <v>51</v>
      </c>
      <c r="C27" s="132"/>
      <c r="D27" s="112">
        <f>D8*0.07</f>
        <v>1403783.1619000002</v>
      </c>
      <c r="E27" s="133"/>
      <c r="F27" s="98">
        <v>7.0000000000000007E-2</v>
      </c>
      <c r="G27" s="99"/>
    </row>
    <row r="29" spans="1:7">
      <c r="A29" s="122" t="s">
        <v>82</v>
      </c>
      <c r="B29" s="122"/>
      <c r="C29" s="122"/>
      <c r="D29" s="141" t="s">
        <v>79</v>
      </c>
      <c r="E29" s="126"/>
      <c r="F29" s="141" t="s">
        <v>76</v>
      </c>
      <c r="G29" s="126"/>
    </row>
    <row r="30" spans="1:7">
      <c r="A30" s="159"/>
      <c r="B30" s="159"/>
      <c r="C30" s="159"/>
      <c r="D30" s="145" t="s">
        <v>80</v>
      </c>
      <c r="E30" s="146"/>
      <c r="F30" s="145" t="s">
        <v>77</v>
      </c>
      <c r="G30" s="146"/>
    </row>
    <row r="31" spans="1:7">
      <c r="A31" s="124"/>
      <c r="B31" s="124"/>
      <c r="C31" s="124"/>
      <c r="D31" s="158" t="s">
        <v>81</v>
      </c>
      <c r="E31" s="127"/>
      <c r="F31" s="158" t="s">
        <v>78</v>
      </c>
      <c r="G31" s="127"/>
    </row>
    <row r="32" spans="1:7">
      <c r="A32" s="30"/>
      <c r="B32" s="96" t="s">
        <v>83</v>
      </c>
      <c r="C32" s="97"/>
      <c r="D32" s="120">
        <v>0</v>
      </c>
      <c r="E32" s="121"/>
      <c r="F32" s="120">
        <v>0</v>
      </c>
      <c r="G32" s="121"/>
    </row>
    <row r="36" spans="2:9">
      <c r="B36" s="55" t="s">
        <v>115</v>
      </c>
      <c r="C36" s="57" t="s">
        <v>117</v>
      </c>
      <c r="D36" s="60" t="s">
        <v>120</v>
      </c>
      <c r="E36" s="60"/>
      <c r="F36" s="60" t="s">
        <v>121</v>
      </c>
      <c r="G36" s="60"/>
    </row>
    <row r="37" spans="2:9">
      <c r="B37" s="55" t="s">
        <v>116</v>
      </c>
      <c r="C37" s="58" t="s">
        <v>119</v>
      </c>
      <c r="D37" s="60" t="s">
        <v>111</v>
      </c>
      <c r="E37" s="60"/>
      <c r="F37" s="60" t="s">
        <v>112</v>
      </c>
      <c r="G37" s="60"/>
      <c r="H37" s="54"/>
      <c r="I37" s="54"/>
    </row>
    <row r="45" spans="2:9" ht="18">
      <c r="B45" s="119" t="s">
        <v>86</v>
      </c>
      <c r="C45" s="119"/>
      <c r="D45" s="119"/>
      <c r="E45" s="119"/>
      <c r="F45" s="119"/>
      <c r="G45" s="119"/>
    </row>
    <row r="46" spans="2:9" ht="18">
      <c r="B46" s="119" t="s">
        <v>85</v>
      </c>
      <c r="C46" s="119"/>
      <c r="D46" s="119"/>
      <c r="E46" s="119"/>
      <c r="F46" s="119"/>
      <c r="G46" s="119"/>
    </row>
    <row r="47" spans="2:9" ht="18">
      <c r="B47" s="119" t="s">
        <v>69</v>
      </c>
      <c r="C47" s="119"/>
      <c r="D47" s="119"/>
      <c r="E47" s="119"/>
      <c r="F47" s="119"/>
      <c r="G47" s="119"/>
    </row>
    <row r="48" spans="2:9" ht="18">
      <c r="B48" s="119" t="str">
        <f>B4</f>
        <v>2º Semestre 2014 - 01/07/2014 A 31/12/2014</v>
      </c>
      <c r="C48" s="119"/>
      <c r="D48" s="119"/>
      <c r="E48" s="119"/>
      <c r="F48" s="119"/>
      <c r="G48" s="119"/>
    </row>
    <row r="49" spans="1:7" ht="7.5" customHeight="1">
      <c r="A49" s="44"/>
      <c r="B49" s="144"/>
      <c r="C49" s="144"/>
      <c r="D49" s="144"/>
      <c r="E49" s="144"/>
      <c r="F49" s="144"/>
      <c r="G49" s="144"/>
    </row>
    <row r="50" spans="1:7">
      <c r="A50" t="s">
        <v>87</v>
      </c>
      <c r="G50" s="43">
        <v>1</v>
      </c>
    </row>
    <row r="51" spans="1:7">
      <c r="A51" s="134" t="s">
        <v>71</v>
      </c>
      <c r="B51" s="134"/>
      <c r="C51" s="135"/>
      <c r="D51" s="136" t="s">
        <v>52</v>
      </c>
      <c r="E51" s="137"/>
      <c r="F51" s="137"/>
      <c r="G51" s="137"/>
    </row>
    <row r="52" spans="1:7">
      <c r="A52" s="30"/>
      <c r="B52" s="97" t="s">
        <v>55</v>
      </c>
      <c r="C52" s="143"/>
      <c r="D52" s="112">
        <f>D8</f>
        <v>20054045.170000002</v>
      </c>
      <c r="E52" s="113"/>
      <c r="F52" s="113"/>
      <c r="G52" s="113"/>
    </row>
    <row r="54" spans="1:7">
      <c r="B54" t="s">
        <v>56</v>
      </c>
      <c r="G54" s="1" t="s">
        <v>54</v>
      </c>
    </row>
    <row r="55" spans="1:7">
      <c r="A55" s="134" t="s">
        <v>39</v>
      </c>
      <c r="B55" s="134"/>
      <c r="C55" s="135"/>
      <c r="D55" s="139" t="s">
        <v>52</v>
      </c>
      <c r="E55" s="139"/>
      <c r="F55" s="139" t="s">
        <v>53</v>
      </c>
      <c r="G55" s="136"/>
    </row>
    <row r="56" spans="1:7">
      <c r="B56" s="102" t="s">
        <v>40</v>
      </c>
      <c r="C56" s="107"/>
      <c r="D56" s="105">
        <v>618795.11</v>
      </c>
      <c r="E56" s="108"/>
      <c r="F56" s="109">
        <f>D56/D52</f>
        <v>3.0856373602154399E-2</v>
      </c>
      <c r="G56" s="110"/>
    </row>
    <row r="57" spans="1:7">
      <c r="B57" s="102" t="s">
        <v>57</v>
      </c>
      <c r="C57" s="107"/>
      <c r="D57" s="100">
        <f>D52*F57+0.39</f>
        <v>1143080.9646900001</v>
      </c>
      <c r="E57" s="138"/>
      <c r="F57" s="111">
        <v>5.7000000000000002E-2</v>
      </c>
      <c r="G57" s="140"/>
    </row>
    <row r="58" spans="1:7">
      <c r="A58" s="7"/>
      <c r="B58" s="131" t="s">
        <v>41</v>
      </c>
      <c r="C58" s="132"/>
      <c r="D58" s="112">
        <f>D52*F58+0.41</f>
        <v>1203243.1202</v>
      </c>
      <c r="E58" s="133"/>
      <c r="F58" s="98">
        <v>0.06</v>
      </c>
      <c r="G58" s="99"/>
    </row>
    <row r="59" spans="1:7">
      <c r="B59" s="142"/>
      <c r="C59" s="142"/>
      <c r="D59" s="142"/>
      <c r="E59" s="142"/>
      <c r="F59" s="142"/>
      <c r="G59" s="142"/>
    </row>
    <row r="63" spans="1:7">
      <c r="B63" s="55" t="str">
        <f t="shared" ref="B63:D64" si="0">B36</f>
        <v>Gilberto Brolo Minussi</v>
      </c>
      <c r="C63" s="55" t="str">
        <f t="shared" si="0"/>
        <v>Luiz Henrique Silva de Medeiros</v>
      </c>
      <c r="D63" s="60" t="str">
        <f t="shared" si="0"/>
        <v>Miguel Rogerio Giacomelli</v>
      </c>
      <c r="E63" s="60"/>
      <c r="F63" s="95" t="s">
        <v>124</v>
      </c>
      <c r="G63" s="95"/>
    </row>
    <row r="64" spans="1:7">
      <c r="B64" s="55" t="str">
        <f t="shared" si="0"/>
        <v>Contador - CRCRS-060548</v>
      </c>
      <c r="C64" s="55" t="str">
        <f t="shared" si="0"/>
        <v>Controle Interno - CRCRS-079097</v>
      </c>
      <c r="D64" s="60" t="str">
        <f t="shared" si="0"/>
        <v>Secretário de Finanças</v>
      </c>
      <c r="E64" s="60"/>
      <c r="F64" s="60" t="s">
        <v>113</v>
      </c>
      <c r="G64" s="60"/>
    </row>
    <row r="77" spans="2:7" ht="18">
      <c r="B77" s="119" t="s">
        <v>86</v>
      </c>
      <c r="C77" s="119"/>
      <c r="D77" s="119"/>
      <c r="E77" s="119"/>
      <c r="F77" s="119"/>
      <c r="G77" s="119"/>
    </row>
    <row r="78" spans="2:7" ht="18">
      <c r="B78" s="119" t="s">
        <v>88</v>
      </c>
      <c r="C78" s="119"/>
      <c r="D78" s="119"/>
      <c r="E78" s="119"/>
      <c r="F78" s="119"/>
      <c r="G78" s="119"/>
    </row>
    <row r="79" spans="2:7" ht="18">
      <c r="B79" s="119" t="s">
        <v>69</v>
      </c>
      <c r="C79" s="119"/>
      <c r="D79" s="119"/>
      <c r="E79" s="119"/>
      <c r="F79" s="119"/>
      <c r="G79" s="119"/>
    </row>
    <row r="80" spans="2:7" ht="18">
      <c r="B80" s="119" t="str">
        <f>B4</f>
        <v>2º Semestre 2014 - 01/07/2014 A 31/12/2014</v>
      </c>
      <c r="C80" s="119"/>
      <c r="D80" s="119"/>
      <c r="E80" s="119"/>
      <c r="F80" s="119"/>
      <c r="G80" s="119"/>
    </row>
    <row r="81" spans="1:7" ht="7.5" customHeight="1">
      <c r="A81" s="44"/>
      <c r="B81" s="45"/>
      <c r="C81" s="45"/>
      <c r="D81" s="45"/>
      <c r="E81" s="45"/>
      <c r="F81" s="45"/>
      <c r="G81" s="45"/>
    </row>
    <row r="82" spans="1:7">
      <c r="A82" t="s">
        <v>89</v>
      </c>
      <c r="G82" s="43">
        <v>1</v>
      </c>
    </row>
    <row r="83" spans="1:7">
      <c r="A83" s="122" t="s">
        <v>39</v>
      </c>
      <c r="B83" s="122"/>
      <c r="C83" s="122"/>
      <c r="D83" s="122"/>
      <c r="E83" s="123"/>
      <c r="F83" s="126" t="s">
        <v>95</v>
      </c>
      <c r="G83" s="126"/>
    </row>
    <row r="84" spans="1:7">
      <c r="A84" s="124"/>
      <c r="B84" s="124"/>
      <c r="C84" s="124"/>
      <c r="D84" s="124"/>
      <c r="E84" s="125"/>
      <c r="F84" s="127" t="s">
        <v>96</v>
      </c>
      <c r="G84" s="127"/>
    </row>
    <row r="85" spans="1:7">
      <c r="A85" s="118" t="s">
        <v>90</v>
      </c>
      <c r="B85" s="118"/>
      <c r="C85" s="118"/>
      <c r="F85" s="105">
        <f>F86+F87+F88</f>
        <v>612536.13</v>
      </c>
      <c r="G85" s="106"/>
    </row>
    <row r="86" spans="1:7">
      <c r="B86" s="102" t="s">
        <v>92</v>
      </c>
      <c r="C86" s="103"/>
      <c r="D86" s="8"/>
      <c r="F86" s="100">
        <v>612536.13</v>
      </c>
      <c r="G86" s="101"/>
    </row>
    <row r="87" spans="1:7">
      <c r="B87" s="28" t="s">
        <v>93</v>
      </c>
      <c r="C87" s="28"/>
      <c r="F87" s="100"/>
      <c r="G87" s="101"/>
    </row>
    <row r="88" spans="1:7">
      <c r="A88" s="8"/>
      <c r="B88" s="28" t="s">
        <v>94</v>
      </c>
      <c r="C88" s="28"/>
      <c r="D88" s="29"/>
      <c r="E88" s="29"/>
      <c r="F88" s="100"/>
      <c r="G88" s="101"/>
    </row>
    <row r="89" spans="1:7">
      <c r="A89" s="118" t="s">
        <v>91</v>
      </c>
      <c r="B89" s="118"/>
      <c r="C89" s="118"/>
      <c r="D89" s="29"/>
      <c r="E89" s="29"/>
      <c r="F89" s="100">
        <f>SUM(F90:G93)</f>
        <v>0</v>
      </c>
      <c r="G89" s="101"/>
    </row>
    <row r="90" spans="1:7">
      <c r="B90" s="28" t="s">
        <v>97</v>
      </c>
      <c r="C90" s="28"/>
      <c r="D90" s="29"/>
      <c r="E90" s="29"/>
      <c r="F90" s="100"/>
      <c r="G90" s="101"/>
    </row>
    <row r="91" spans="1:7">
      <c r="B91" s="28" t="s">
        <v>98</v>
      </c>
      <c r="C91" s="28"/>
      <c r="D91" s="29"/>
      <c r="E91" s="29"/>
      <c r="F91" s="100"/>
      <c r="G91" s="101"/>
    </row>
    <row r="92" spans="1:7">
      <c r="B92" s="118" t="s">
        <v>99</v>
      </c>
      <c r="C92" s="118"/>
      <c r="F92" s="100"/>
      <c r="G92" s="101"/>
    </row>
    <row r="93" spans="1:7">
      <c r="A93" s="8"/>
      <c r="B93" s="118" t="s">
        <v>106</v>
      </c>
      <c r="C93" s="118"/>
      <c r="F93" s="100"/>
      <c r="G93" s="101"/>
    </row>
    <row r="94" spans="1:7">
      <c r="A94" s="104" t="s">
        <v>100</v>
      </c>
      <c r="B94" s="104"/>
      <c r="C94" s="104"/>
      <c r="D94" s="48"/>
      <c r="E94" s="48"/>
      <c r="F94" s="105">
        <f>F95</f>
        <v>6258.98</v>
      </c>
      <c r="G94" s="106"/>
    </row>
    <row r="95" spans="1:7">
      <c r="A95" s="7"/>
      <c r="B95" s="49" t="s">
        <v>101</v>
      </c>
      <c r="C95" s="49"/>
      <c r="D95" s="7"/>
      <c r="E95" s="7"/>
      <c r="F95" s="112">
        <v>6258.98</v>
      </c>
      <c r="G95" s="113"/>
    </row>
    <row r="96" spans="1:7">
      <c r="A96" s="96" t="s">
        <v>102</v>
      </c>
      <c r="B96" s="96"/>
      <c r="C96" s="96"/>
      <c r="D96" s="96"/>
      <c r="E96" s="97"/>
      <c r="F96" s="120">
        <f>F85+F94-F89</f>
        <v>618795.11</v>
      </c>
      <c r="G96" s="121"/>
    </row>
    <row r="97" spans="1:7">
      <c r="A97" s="96" t="s">
        <v>103</v>
      </c>
      <c r="B97" s="96"/>
      <c r="C97" s="96"/>
      <c r="D97" s="96"/>
      <c r="E97" s="97"/>
      <c r="F97" s="116">
        <f>D8</f>
        <v>20054045.170000002</v>
      </c>
      <c r="G97" s="117"/>
    </row>
    <row r="98" spans="1:7">
      <c r="A98" s="96" t="s">
        <v>104</v>
      </c>
      <c r="B98" s="96"/>
      <c r="C98" s="96"/>
      <c r="D98" s="96"/>
      <c r="E98" s="97"/>
      <c r="F98" s="98">
        <f>F56</f>
        <v>3.0856373602154399E-2</v>
      </c>
      <c r="G98" s="99"/>
    </row>
    <row r="99" spans="1:7">
      <c r="A99" s="96" t="s">
        <v>105</v>
      </c>
      <c r="B99" s="96"/>
      <c r="C99" s="96"/>
      <c r="D99" s="96"/>
      <c r="E99" s="97"/>
      <c r="F99" s="111">
        <f>F58</f>
        <v>0.06</v>
      </c>
      <c r="G99" s="101"/>
    </row>
    <row r="100" spans="1:7">
      <c r="A100" s="96" t="s">
        <v>107</v>
      </c>
      <c r="B100" s="96"/>
      <c r="C100" s="96"/>
      <c r="D100" s="96"/>
      <c r="E100" s="97"/>
      <c r="F100" s="98">
        <f>F57</f>
        <v>5.7000000000000002E-2</v>
      </c>
      <c r="G100" s="99"/>
    </row>
    <row r="101" spans="1:7">
      <c r="B101" s="128"/>
      <c r="C101" s="129"/>
      <c r="D101" s="129"/>
      <c r="E101" s="129"/>
      <c r="F101" s="129"/>
      <c r="G101" s="130"/>
    </row>
    <row r="102" spans="1:7">
      <c r="B102" s="27"/>
      <c r="C102" s="27"/>
      <c r="D102" s="27"/>
      <c r="E102" s="27"/>
      <c r="F102" s="27"/>
      <c r="G102" s="27"/>
    </row>
    <row r="103" spans="1:7">
      <c r="B103" s="27"/>
      <c r="C103" s="27"/>
      <c r="D103" s="27"/>
      <c r="E103" s="27"/>
      <c r="F103" s="27"/>
      <c r="G103" s="27"/>
    </row>
    <row r="104" spans="1:7">
      <c r="B104" s="55" t="str">
        <f t="shared" ref="B104:F105" si="1">B63</f>
        <v>Gilberto Brolo Minussi</v>
      </c>
      <c r="C104" s="56" t="str">
        <f t="shared" si="1"/>
        <v>Luiz Henrique Silva de Medeiros</v>
      </c>
      <c r="D104" s="95" t="str">
        <f t="shared" si="1"/>
        <v>Miguel Rogerio Giacomelli</v>
      </c>
      <c r="E104" s="95"/>
      <c r="F104" s="95" t="str">
        <f t="shared" si="1"/>
        <v>Clanilton Silva Salvador</v>
      </c>
      <c r="G104" s="95"/>
    </row>
    <row r="105" spans="1:7">
      <c r="B105" s="55" t="str">
        <f t="shared" si="1"/>
        <v>Contador - CRCRS-060548</v>
      </c>
      <c r="C105" s="55" t="str">
        <f t="shared" si="1"/>
        <v>Controle Interno - CRCRS-079097</v>
      </c>
      <c r="D105" s="60" t="str">
        <f t="shared" si="1"/>
        <v>Secretário de Finanças</v>
      </c>
      <c r="E105" s="60"/>
      <c r="F105" s="60" t="str">
        <f t="shared" si="1"/>
        <v>Presidente da Câmara de Vereadores</v>
      </c>
      <c r="G105" s="60"/>
    </row>
    <row r="106" spans="1:7">
      <c r="B106" s="27"/>
      <c r="C106" s="27"/>
      <c r="D106" s="27"/>
      <c r="E106" s="27"/>
      <c r="F106" s="27"/>
      <c r="G106" s="27"/>
    </row>
    <row r="107" spans="1:7">
      <c r="B107" s="27"/>
      <c r="C107" s="27"/>
      <c r="D107" s="27"/>
      <c r="E107" s="27"/>
      <c r="F107" s="27"/>
      <c r="G107" s="27"/>
    </row>
    <row r="108" spans="1:7">
      <c r="B108" s="27"/>
      <c r="C108" s="27"/>
      <c r="D108" s="27"/>
      <c r="E108" s="27"/>
      <c r="F108" s="27"/>
      <c r="G108" s="27"/>
    </row>
    <row r="109" spans="1:7">
      <c r="B109" s="27"/>
      <c r="C109" s="27"/>
      <c r="D109" s="27"/>
      <c r="E109" s="27"/>
      <c r="F109" s="27"/>
      <c r="G109" s="27"/>
    </row>
    <row r="112" spans="1:7" ht="18">
      <c r="B112" s="119" t="s">
        <v>84</v>
      </c>
      <c r="C112" s="119"/>
      <c r="D112" s="119"/>
      <c r="E112" s="119"/>
      <c r="F112" s="119"/>
      <c r="G112" s="119"/>
    </row>
    <row r="113" spans="1:7" ht="18">
      <c r="B113" s="119" t="s">
        <v>88</v>
      </c>
      <c r="C113" s="119"/>
      <c r="D113" s="119"/>
      <c r="E113" s="119"/>
      <c r="F113" s="119"/>
      <c r="G113" s="119"/>
    </row>
    <row r="114" spans="1:7" ht="18">
      <c r="B114" s="119" t="s">
        <v>69</v>
      </c>
      <c r="C114" s="119"/>
      <c r="D114" s="119"/>
      <c r="E114" s="119"/>
      <c r="F114" s="119"/>
      <c r="G114" s="119"/>
    </row>
    <row r="115" spans="1:7" ht="18">
      <c r="B115" s="119" t="str">
        <f>B4</f>
        <v>2º Semestre 2014 - 01/07/2014 A 31/12/2014</v>
      </c>
      <c r="C115" s="119"/>
      <c r="D115" s="119"/>
      <c r="E115" s="119"/>
      <c r="F115" s="119"/>
      <c r="G115" s="119"/>
    </row>
    <row r="116" spans="1:7" ht="7.5" customHeight="1">
      <c r="A116" s="44"/>
      <c r="B116" s="45"/>
      <c r="C116" s="45"/>
      <c r="D116" s="45"/>
      <c r="E116" s="45"/>
      <c r="F116" s="45"/>
      <c r="G116" s="45"/>
    </row>
    <row r="117" spans="1:7">
      <c r="A117" t="s">
        <v>89</v>
      </c>
      <c r="G117" s="43">
        <v>1</v>
      </c>
    </row>
    <row r="118" spans="1:7">
      <c r="A118" s="122" t="s">
        <v>39</v>
      </c>
      <c r="B118" s="122"/>
      <c r="C118" s="122"/>
      <c r="D118" s="122"/>
      <c r="E118" s="123"/>
      <c r="F118" s="126" t="s">
        <v>95</v>
      </c>
      <c r="G118" s="126"/>
    </row>
    <row r="119" spans="1:7">
      <c r="A119" s="124"/>
      <c r="B119" s="124"/>
      <c r="C119" s="124"/>
      <c r="D119" s="124"/>
      <c r="E119" s="125"/>
      <c r="F119" s="127" t="s">
        <v>96</v>
      </c>
      <c r="G119" s="127"/>
    </row>
    <row r="120" spans="1:7">
      <c r="A120" s="118" t="s">
        <v>90</v>
      </c>
      <c r="B120" s="118"/>
      <c r="C120" s="118"/>
      <c r="F120" s="105">
        <f>F121+F122+F123</f>
        <v>9524590.0299999993</v>
      </c>
      <c r="G120" s="106"/>
    </row>
    <row r="121" spans="1:7">
      <c r="B121" s="102" t="s">
        <v>92</v>
      </c>
      <c r="C121" s="103"/>
      <c r="D121" s="8"/>
      <c r="F121" s="100">
        <v>9524590.0299999993</v>
      </c>
      <c r="G121" s="101"/>
    </row>
    <row r="122" spans="1:7">
      <c r="B122" s="28" t="s">
        <v>93</v>
      </c>
      <c r="C122" s="28"/>
      <c r="F122" s="100"/>
      <c r="G122" s="101"/>
    </row>
    <row r="123" spans="1:7">
      <c r="A123" s="8"/>
      <c r="B123" s="28" t="s">
        <v>94</v>
      </c>
      <c r="C123" s="28"/>
      <c r="D123" s="29"/>
      <c r="E123" s="29"/>
      <c r="F123" s="100"/>
      <c r="G123" s="101"/>
    </row>
    <row r="124" spans="1:7">
      <c r="A124" s="118" t="s">
        <v>91</v>
      </c>
      <c r="B124" s="118"/>
      <c r="C124" s="118"/>
      <c r="D124" s="29"/>
      <c r="E124" s="29"/>
      <c r="F124" s="100">
        <f>SUM(F125:G128)</f>
        <v>0</v>
      </c>
      <c r="G124" s="101"/>
    </row>
    <row r="125" spans="1:7">
      <c r="B125" s="28" t="s">
        <v>97</v>
      </c>
      <c r="C125" s="28"/>
      <c r="D125" s="29"/>
      <c r="E125" s="29"/>
      <c r="F125" s="100"/>
      <c r="G125" s="101"/>
    </row>
    <row r="126" spans="1:7">
      <c r="B126" s="28" t="s">
        <v>98</v>
      </c>
      <c r="C126" s="28"/>
      <c r="D126" s="29"/>
      <c r="E126" s="29"/>
      <c r="F126" s="100"/>
      <c r="G126" s="101"/>
    </row>
    <row r="127" spans="1:7">
      <c r="B127" s="118" t="s">
        <v>99</v>
      </c>
      <c r="C127" s="118"/>
      <c r="F127" s="100"/>
      <c r="G127" s="101"/>
    </row>
    <row r="128" spans="1:7">
      <c r="A128" s="8"/>
      <c r="B128" s="118" t="s">
        <v>106</v>
      </c>
      <c r="C128" s="118"/>
      <c r="F128" s="100"/>
      <c r="G128" s="101"/>
    </row>
    <row r="129" spans="1:7">
      <c r="A129" s="104" t="s">
        <v>100</v>
      </c>
      <c r="B129" s="104"/>
      <c r="C129" s="104"/>
      <c r="D129" s="48"/>
      <c r="E129" s="48"/>
      <c r="F129" s="105">
        <f>F130</f>
        <v>1150634.8799999999</v>
      </c>
      <c r="G129" s="106"/>
    </row>
    <row r="130" spans="1:7">
      <c r="A130" s="7"/>
      <c r="B130" s="49" t="s">
        <v>101</v>
      </c>
      <c r="C130" s="49"/>
      <c r="D130" s="7"/>
      <c r="E130" s="7"/>
      <c r="F130" s="112">
        <v>1150634.8799999999</v>
      </c>
      <c r="G130" s="113"/>
    </row>
    <row r="131" spans="1:7">
      <c r="A131" s="96" t="s">
        <v>102</v>
      </c>
      <c r="B131" s="96"/>
      <c r="C131" s="96"/>
      <c r="D131" s="96"/>
      <c r="E131" s="97"/>
      <c r="F131" s="114">
        <f>F120+F129</f>
        <v>10675224.91</v>
      </c>
      <c r="G131" s="115"/>
    </row>
    <row r="132" spans="1:7">
      <c r="A132" s="96" t="s">
        <v>103</v>
      </c>
      <c r="B132" s="96"/>
      <c r="C132" s="96"/>
      <c r="D132" s="96"/>
      <c r="E132" s="97"/>
      <c r="F132" s="116">
        <f>D8</f>
        <v>20054045.170000002</v>
      </c>
      <c r="G132" s="117"/>
    </row>
    <row r="133" spans="1:7">
      <c r="A133" s="96" t="s">
        <v>114</v>
      </c>
      <c r="B133" s="96"/>
      <c r="C133" s="96"/>
      <c r="D133" s="96"/>
      <c r="E133" s="97"/>
      <c r="F133" s="98">
        <f>F11</f>
        <v>0.53232277176525378</v>
      </c>
      <c r="G133" s="99"/>
    </row>
    <row r="134" spans="1:7">
      <c r="A134" s="96" t="s">
        <v>108</v>
      </c>
      <c r="B134" s="96"/>
      <c r="C134" s="96"/>
      <c r="D134" s="96"/>
      <c r="E134" s="97"/>
      <c r="F134" s="111">
        <f>F12</f>
        <v>0.54</v>
      </c>
      <c r="G134" s="101"/>
    </row>
    <row r="135" spans="1:7">
      <c r="A135" s="96" t="s">
        <v>109</v>
      </c>
      <c r="B135" s="96"/>
      <c r="C135" s="96"/>
      <c r="D135" s="96"/>
      <c r="E135" s="97"/>
      <c r="F135" s="98">
        <f>F13</f>
        <v>0.51300000000000001</v>
      </c>
      <c r="G135" s="99"/>
    </row>
    <row r="140" spans="1:7">
      <c r="B140" s="55" t="str">
        <f t="shared" ref="B140:F141" si="2">B36</f>
        <v>Gilberto Brolo Minussi</v>
      </c>
      <c r="C140" s="56" t="str">
        <f t="shared" si="2"/>
        <v>Luiz Henrique Silva de Medeiros</v>
      </c>
      <c r="D140" s="95" t="str">
        <f t="shared" si="2"/>
        <v>Miguel Rogerio Giacomelli</v>
      </c>
      <c r="E140" s="95"/>
      <c r="F140" s="95" t="str">
        <f t="shared" si="2"/>
        <v>Fernando da Rosa Pahim</v>
      </c>
      <c r="G140" s="95"/>
    </row>
    <row r="141" spans="1:7">
      <c r="B141" s="55" t="str">
        <f t="shared" si="2"/>
        <v>Contador - CRCRS-060548</v>
      </c>
      <c r="C141" s="55" t="str">
        <f t="shared" si="2"/>
        <v>Controle Interno - CRCRS-079097</v>
      </c>
      <c r="D141" s="60" t="str">
        <f t="shared" si="2"/>
        <v>Secretário de Finanças</v>
      </c>
      <c r="E141" s="60"/>
      <c r="F141" s="60" t="str">
        <f t="shared" si="2"/>
        <v>Prefeito Municipal</v>
      </c>
      <c r="G141" s="60"/>
    </row>
  </sheetData>
  <mergeCells count="172">
    <mergeCell ref="D25:E25"/>
    <mergeCell ref="F24:G24"/>
    <mergeCell ref="B25:C25"/>
    <mergeCell ref="D31:E31"/>
    <mergeCell ref="A51:C51"/>
    <mergeCell ref="F29:G29"/>
    <mergeCell ref="F30:G30"/>
    <mergeCell ref="F31:G31"/>
    <mergeCell ref="A29:C31"/>
    <mergeCell ref="B32:C32"/>
    <mergeCell ref="D32:E32"/>
    <mergeCell ref="F32:G32"/>
    <mergeCell ref="D36:E36"/>
    <mergeCell ref="F16:G16"/>
    <mergeCell ref="F17:G17"/>
    <mergeCell ref="D16:E16"/>
    <mergeCell ref="F20:G20"/>
    <mergeCell ref="F21:G21"/>
    <mergeCell ref="B24:C24"/>
    <mergeCell ref="D17:E17"/>
    <mergeCell ref="B16:C16"/>
    <mergeCell ref="D24:E24"/>
    <mergeCell ref="B17:C17"/>
    <mergeCell ref="B20:C20"/>
    <mergeCell ref="B21:C21"/>
    <mergeCell ref="B18:G18"/>
    <mergeCell ref="F19:G19"/>
    <mergeCell ref="F23:G23"/>
    <mergeCell ref="B22:G22"/>
    <mergeCell ref="D19:E19"/>
    <mergeCell ref="D23:E23"/>
    <mergeCell ref="D20:E20"/>
    <mergeCell ref="D21:E21"/>
    <mergeCell ref="B1:G1"/>
    <mergeCell ref="B2:G2"/>
    <mergeCell ref="B3:G3"/>
    <mergeCell ref="B4:G4"/>
    <mergeCell ref="F10:G10"/>
    <mergeCell ref="A10:C10"/>
    <mergeCell ref="D10:E10"/>
    <mergeCell ref="D7:G7"/>
    <mergeCell ref="A7:C7"/>
    <mergeCell ref="B8:C8"/>
    <mergeCell ref="D8:G8"/>
    <mergeCell ref="D11:E11"/>
    <mergeCell ref="D13:E13"/>
    <mergeCell ref="F37:G37"/>
    <mergeCell ref="F25:G25"/>
    <mergeCell ref="B52:C52"/>
    <mergeCell ref="B45:G45"/>
    <mergeCell ref="B46:G46"/>
    <mergeCell ref="B47:G47"/>
    <mergeCell ref="D52:G52"/>
    <mergeCell ref="B48:G48"/>
    <mergeCell ref="B49:G49"/>
    <mergeCell ref="D30:E30"/>
    <mergeCell ref="F11:G11"/>
    <mergeCell ref="F13:G13"/>
    <mergeCell ref="F15:G15"/>
    <mergeCell ref="D12:E12"/>
    <mergeCell ref="F12:G12"/>
    <mergeCell ref="D15:E15"/>
    <mergeCell ref="B11:C11"/>
    <mergeCell ref="B12:C12"/>
    <mergeCell ref="B13:C13"/>
    <mergeCell ref="A15:C15"/>
    <mergeCell ref="A19:C19"/>
    <mergeCell ref="A23:C23"/>
    <mergeCell ref="B58:C58"/>
    <mergeCell ref="D58:E58"/>
    <mergeCell ref="F58:G58"/>
    <mergeCell ref="D63:E63"/>
    <mergeCell ref="D64:E64"/>
    <mergeCell ref="F63:G63"/>
    <mergeCell ref="A55:C55"/>
    <mergeCell ref="D51:G51"/>
    <mergeCell ref="D26:E26"/>
    <mergeCell ref="D55:E55"/>
    <mergeCell ref="F55:G55"/>
    <mergeCell ref="F26:G26"/>
    <mergeCell ref="F27:G27"/>
    <mergeCell ref="D29:E29"/>
    <mergeCell ref="D37:E37"/>
    <mergeCell ref="F36:G36"/>
    <mergeCell ref="B26:C26"/>
    <mergeCell ref="B27:C27"/>
    <mergeCell ref="D27:E27"/>
    <mergeCell ref="F64:G64"/>
    <mergeCell ref="B59:G59"/>
    <mergeCell ref="B57:C57"/>
    <mergeCell ref="D57:E57"/>
    <mergeCell ref="F57:G57"/>
    <mergeCell ref="A83:E84"/>
    <mergeCell ref="F83:G83"/>
    <mergeCell ref="F84:G84"/>
    <mergeCell ref="F97:G97"/>
    <mergeCell ref="A124:C124"/>
    <mergeCell ref="F124:G124"/>
    <mergeCell ref="F85:G85"/>
    <mergeCell ref="B77:G77"/>
    <mergeCell ref="B78:G78"/>
    <mergeCell ref="B79:G79"/>
    <mergeCell ref="B80:G80"/>
    <mergeCell ref="A85:C85"/>
    <mergeCell ref="F122:G122"/>
    <mergeCell ref="F100:G100"/>
    <mergeCell ref="B101:G101"/>
    <mergeCell ref="A100:E100"/>
    <mergeCell ref="F94:G94"/>
    <mergeCell ref="F99:G99"/>
    <mergeCell ref="A99:E99"/>
    <mergeCell ref="F120:G120"/>
    <mergeCell ref="B112:G112"/>
    <mergeCell ref="D104:E104"/>
    <mergeCell ref="F86:G86"/>
    <mergeCell ref="B86:C86"/>
    <mergeCell ref="A97:E97"/>
    <mergeCell ref="B127:C127"/>
    <mergeCell ref="A89:C89"/>
    <mergeCell ref="A94:C94"/>
    <mergeCell ref="F95:G95"/>
    <mergeCell ref="A96:E96"/>
    <mergeCell ref="F90:G90"/>
    <mergeCell ref="F125:G125"/>
    <mergeCell ref="F126:G126"/>
    <mergeCell ref="F96:G96"/>
    <mergeCell ref="A118:E119"/>
    <mergeCell ref="F118:G118"/>
    <mergeCell ref="F119:G119"/>
    <mergeCell ref="F98:G98"/>
    <mergeCell ref="A120:C120"/>
    <mergeCell ref="A98:E98"/>
    <mergeCell ref="B56:C56"/>
    <mergeCell ref="D56:E56"/>
    <mergeCell ref="F56:G56"/>
    <mergeCell ref="A134:E134"/>
    <mergeCell ref="F134:G134"/>
    <mergeCell ref="F130:G130"/>
    <mergeCell ref="A131:E131"/>
    <mergeCell ref="F131:G131"/>
    <mergeCell ref="A132:E132"/>
    <mergeCell ref="F132:G132"/>
    <mergeCell ref="F91:G91"/>
    <mergeCell ref="F92:G92"/>
    <mergeCell ref="F93:G93"/>
    <mergeCell ref="B92:C92"/>
    <mergeCell ref="B93:C93"/>
    <mergeCell ref="F133:G133"/>
    <mergeCell ref="F87:G87"/>
    <mergeCell ref="F88:G88"/>
    <mergeCell ref="F89:G89"/>
    <mergeCell ref="B128:C128"/>
    <mergeCell ref="F128:G128"/>
    <mergeCell ref="B113:G113"/>
    <mergeCell ref="B114:G114"/>
    <mergeCell ref="B115:G115"/>
    <mergeCell ref="D141:E141"/>
    <mergeCell ref="F140:G140"/>
    <mergeCell ref="F141:G141"/>
    <mergeCell ref="F104:G104"/>
    <mergeCell ref="D105:E105"/>
    <mergeCell ref="F105:G105"/>
    <mergeCell ref="D140:E140"/>
    <mergeCell ref="A135:E135"/>
    <mergeCell ref="F135:G135"/>
    <mergeCell ref="A133:E133"/>
    <mergeCell ref="F123:G123"/>
    <mergeCell ref="B121:C121"/>
    <mergeCell ref="F121:G121"/>
    <mergeCell ref="A129:C129"/>
    <mergeCell ref="F129:G129"/>
    <mergeCell ref="F127:G127"/>
  </mergeCells>
  <phoneticPr fontId="0" type="noConversion"/>
  <pageMargins left="0.16" right="0.16" top="0.75" bottom="0.16" header="0.16" footer="0.16"/>
  <pageSetup paperSize="9" scale="80" orientation="portrait" horizontalDpi="120" verticalDpi="144" r:id="rId1"/>
  <headerFooter alignWithMargins="0"/>
  <legacyDrawing r:id="rId2"/>
  <oleObjects>
    <oleObject progId="PBrush" shapeId="1025" r:id="rId3"/>
    <oleObject progId="PBrush" shapeId="1026" r:id="rId4"/>
    <oleObject progId="PBrush" shapeId="1027" r:id="rId5"/>
    <oleObject progId="PBrush" shapeId="1028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RREO</vt:lpstr>
      <vt:lpstr>RGF Exec e Legis</vt:lpstr>
    </vt:vector>
  </TitlesOfParts>
  <Company>Prefeitura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Pref.Munic. São Vicente Sul</dc:creator>
  <cp:lastModifiedBy>PC</cp:lastModifiedBy>
  <cp:lastPrinted>2014-07-23T14:34:07Z</cp:lastPrinted>
  <dcterms:created xsi:type="dcterms:W3CDTF">2005-05-23T11:43:21Z</dcterms:created>
  <dcterms:modified xsi:type="dcterms:W3CDTF">2015-01-22T14:40:08Z</dcterms:modified>
</cp:coreProperties>
</file>