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5.bin" ContentType="application/vnd.openxmlformats-officedocument.oleObject"/>
  <Default Extension="emf" ContentType="image/x-emf"/>
  <Override PartName="/xl/embeddings/oleObject3.bin" ContentType="application/vnd.openxmlformats-officedocument.oleObject"/>
  <Override PartName="/xl/embeddings/oleObject4.bin" ContentType="application/vnd.openxmlformats-officedocument.oleObject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5" windowWidth="11340" windowHeight="6540"/>
  </bookViews>
  <sheets>
    <sheet name="RREO" sheetId="2" r:id="rId1"/>
    <sheet name="RGF Exec e Legis" sheetId="4" r:id="rId2"/>
  </sheets>
  <calcPr calcId="125725"/>
</workbook>
</file>

<file path=xl/calcChain.xml><?xml version="1.0" encoding="utf-8"?>
<calcChain xmlns="http://schemas.openxmlformats.org/spreadsheetml/2006/main">
  <c r="D43" i="2"/>
  <c r="C18"/>
  <c r="E18"/>
  <c r="C60"/>
  <c r="B60"/>
  <c r="B61"/>
  <c r="C56"/>
  <c r="B56"/>
  <c r="B69" i="4"/>
  <c r="C69"/>
  <c r="D69"/>
  <c r="F69"/>
  <c r="B70"/>
  <c r="C70"/>
  <c r="D70"/>
  <c r="F70"/>
  <c r="B44"/>
  <c r="D12"/>
  <c r="F38" i="2"/>
  <c r="F49" i="4"/>
  <c r="F58"/>
  <c r="F53"/>
  <c r="F64"/>
  <c r="F63"/>
  <c r="F11"/>
  <c r="F61"/>
  <c r="D21"/>
  <c r="D27"/>
  <c r="E32" i="2"/>
  <c r="E28"/>
  <c r="C32"/>
  <c r="C28"/>
  <c r="C23"/>
  <c r="C22"/>
  <c r="E23"/>
  <c r="E22"/>
  <c r="C43"/>
  <c r="E43"/>
  <c r="F39"/>
  <c r="F41"/>
  <c r="F42"/>
  <c r="F37"/>
  <c r="D17" i="4"/>
  <c r="D26"/>
  <c r="D13"/>
  <c r="F43" i="2" l="1"/>
  <c r="F60" i="4"/>
</calcChain>
</file>

<file path=xl/sharedStrings.xml><?xml version="1.0" encoding="utf-8"?>
<sst xmlns="http://schemas.openxmlformats.org/spreadsheetml/2006/main" count="146" uniqueCount="114">
  <si>
    <t>DEMONSTRATIVO SIMPLIFICADO DO RELATÓRIO RESUMIDO DA EXECUÇÃO ORÇAMENTÁRIA</t>
  </si>
  <si>
    <t>Previsão Inicial da Receita</t>
  </si>
  <si>
    <t>Previsão Atualizada da Receita</t>
  </si>
  <si>
    <t>Déficit Orçamentário</t>
  </si>
  <si>
    <t>Saldos de Exercícios Anteriores</t>
  </si>
  <si>
    <t>No Bimestre</t>
  </si>
  <si>
    <t>Até o Bimestre</t>
  </si>
  <si>
    <t>BALANÇO ORÇAMENTÁRIO - DESPESAS</t>
  </si>
  <si>
    <t>Dotação Inicial</t>
  </si>
  <si>
    <t>Dotação Atualizada</t>
  </si>
  <si>
    <t>Despesas Empenhadas</t>
  </si>
  <si>
    <t>Despesas Liquidadas</t>
  </si>
  <si>
    <t>Superávit Orçamentário</t>
  </si>
  <si>
    <t>DESPESAS POR FUNÇÃO/SUBFUNÇÃO</t>
  </si>
  <si>
    <t>TOTAL</t>
  </si>
  <si>
    <t>DESPESAS COM MANUTENÇÃO E DESENVOLVIMENTO DO ENSINO - MDE</t>
  </si>
  <si>
    <t xml:space="preserve"> LRF, Art. 48 - Anexo XVII</t>
  </si>
  <si>
    <t xml:space="preserve">BALANÇO ORÇAMENTÁRIO - RECEITAS </t>
  </si>
  <si>
    <t xml:space="preserve">Receitas Realizadas </t>
  </si>
  <si>
    <t>MOVIMENTAÇÃO DOS RESTOS A PAGAR</t>
  </si>
  <si>
    <t>Inscrição</t>
  </si>
  <si>
    <t>Cancelamento</t>
  </si>
  <si>
    <t>Pagamento</t>
  </si>
  <si>
    <t xml:space="preserve">Saldo </t>
  </si>
  <si>
    <t>a Pagar</t>
  </si>
  <si>
    <t>POR PODER E MINISTÉRIO PÚBLICO</t>
  </si>
  <si>
    <t xml:space="preserve">    RESTOS A PAGAR PROCESSADOS</t>
  </si>
  <si>
    <t xml:space="preserve">        Poder Executivo</t>
  </si>
  <si>
    <t xml:space="preserve">        Poder Legislativo</t>
  </si>
  <si>
    <t xml:space="preserve">    RESTOS A PAGAR NÃO-PROCESSADOS</t>
  </si>
  <si>
    <t>Valor Apurado</t>
  </si>
  <si>
    <t>Limites Constitucionais Anuais</t>
  </si>
  <si>
    <t>% Mínimo a</t>
  </si>
  <si>
    <t>% Aplicado Até o Bimestre</t>
  </si>
  <si>
    <t>Aplicar no Exercício</t>
  </si>
  <si>
    <t>Valor apurado</t>
  </si>
  <si>
    <t>Limite Constitucional Anual</t>
  </si>
  <si>
    <t>DESPESAS COM AÇÕES E SERVIÇOS PÚBLICOS DE SAÚDE</t>
  </si>
  <si>
    <t>Despesas Próprias com Ações e Serviços Públicos de Saúde</t>
  </si>
  <si>
    <t>DESPESA COM PESSOAL</t>
  </si>
  <si>
    <t>Total da Despesa com Pessoal para fins de apuração do limite - TDP</t>
  </si>
  <si>
    <t>DÍVIDA</t>
  </si>
  <si>
    <t>Dívida Consolidada Líquida</t>
  </si>
  <si>
    <t>Limite definido Por Resolução do Senado Federal</t>
  </si>
  <si>
    <t>GARANTIAS DE VALORES</t>
  </si>
  <si>
    <t>Total das Garantias</t>
  </si>
  <si>
    <t>OPERAÇÕES DE CRÉDITO</t>
  </si>
  <si>
    <t>Operações de Crédito Internas e Externas</t>
  </si>
  <si>
    <t>Operações de Crédito por Antecipação da Receita</t>
  </si>
  <si>
    <t>Limite Definido p/ Senado Federal p/ Op. de Crédito Internas e Externas</t>
  </si>
  <si>
    <t>Limite Definido p/ Senado Federal p/ Op. de Crédito por Antec. da Receita</t>
  </si>
  <si>
    <t>VALOR</t>
  </si>
  <si>
    <t>% SOBRE A RCL</t>
  </si>
  <si>
    <t>Arrecadada no mês de referência e nos onze meses anteriores (12 meses)</t>
  </si>
  <si>
    <t>RECEITAS/DESPESAS DOS REGIMES DE PREVIDÊNCIA</t>
  </si>
  <si>
    <t>Regime Geral de Previdências Social</t>
  </si>
  <si>
    <t xml:space="preserve">      Receitas Previdenciárias (I)</t>
  </si>
  <si>
    <t xml:space="preserve">      Despesas Previdenciárias (II)</t>
  </si>
  <si>
    <t xml:space="preserve">      Resultado Previdenciário  (I-II)</t>
  </si>
  <si>
    <t>Regime Próprio de Previdência Social dos Servidores Públicos</t>
  </si>
  <si>
    <t xml:space="preserve">      Receitas Previdenciárias (III)</t>
  </si>
  <si>
    <t xml:space="preserve">      Despesas Previdenciárias (IV)</t>
  </si>
  <si>
    <t xml:space="preserve">      Resultado Previdenciário  (III-IV)</t>
  </si>
  <si>
    <t>Limite Legal - Resolução do Senado Federal nº 40/2001, Inciso II do art. 3º</t>
  </si>
  <si>
    <t>Município de São Vicente do Sul</t>
  </si>
  <si>
    <t>Orçamento Fiscal e da Seguridade Social</t>
  </si>
  <si>
    <t>Mínimo Anual de  25% das Receitas de Imp na Manut e Des do Ens - MDE</t>
  </si>
  <si>
    <t>RECEITA CORRENTE LÍQUIDA - RCL</t>
  </si>
  <si>
    <t>Receita Corrente Líquida</t>
  </si>
  <si>
    <t>LRF, art.48 - Anexo VII</t>
  </si>
  <si>
    <t>Limite Máximo (incisos I, II e II, Art. 20 da LRF) - 54%</t>
  </si>
  <si>
    <t>Limite Prudencial (§ único, Art. 22 da LRF) - 51,30%</t>
  </si>
  <si>
    <t>SUFICIÊNCIA/INSUFICIÊNCIA</t>
  </si>
  <si>
    <t>ANTES DA INSCRIÇÃO EM RESTOS</t>
  </si>
  <si>
    <t>A PAGAR NÃO PROCESSADOS</t>
  </si>
  <si>
    <t>INSCRIÇÃO EM</t>
  </si>
  <si>
    <t>RESTOS A PAGAR NÃO</t>
  </si>
  <si>
    <t>PROCESSADOS</t>
  </si>
  <si>
    <t>RESTOS A PAGAR</t>
  </si>
  <si>
    <t>Valor Apurado nos Demonstrativos Respectivos</t>
  </si>
  <si>
    <t>Município de São Vicente do Sul - Poder Executivo</t>
  </si>
  <si>
    <t>RELATÓRIO DE GESTÃO FISCAL - DEMONSTRATIVO DOS LIMITES</t>
  </si>
  <si>
    <t>RELATÓRIO DE GESTÃO FISCAL - DEMONSTRATIVO DA DESPESA COM PESSOAL</t>
  </si>
  <si>
    <t>LRF, art.55, inciso I, alínea "a" - Anexo I</t>
  </si>
  <si>
    <t xml:space="preserve">          DESPESA BRUTA COM PESSOAL (I)</t>
  </si>
  <si>
    <t xml:space="preserve">          DESPESAS NÃO COMPUTADAS (art. 19, § 1º da LRF) (II)</t>
  </si>
  <si>
    <t>Pessoal Ativo</t>
  </si>
  <si>
    <t>Pessoal Inativo e Pensionistas</t>
  </si>
  <si>
    <t>Outras despesas de pessoal decorrentes de contratos de terceirização (art.18, § 1º da LRF)</t>
  </si>
  <si>
    <t>DESPESA LIQUIDADA</t>
  </si>
  <si>
    <t>(Últimos 12 Meses)</t>
  </si>
  <si>
    <t>Indenizações por Demissão e Incentivos à Demissão Voluntário</t>
  </si>
  <si>
    <t>Decorrentes de Decisão Judicial</t>
  </si>
  <si>
    <t>Despesas de Exercícios Anteriores</t>
  </si>
  <si>
    <t xml:space="preserve">          REPASSES PREVIDENCIÁRIOS AO REGIME PRÓPRIO DE PREVIDÊNCIA SOCIAL (III)</t>
  </si>
  <si>
    <t>Contribuições Patronais</t>
  </si>
  <si>
    <t xml:space="preserve">          TOTAL DA DESPESA COM PESSOAL PARA FINS DE APURAÇÃO DO LIMITE - TDP (IV) = (I-II+III)</t>
  </si>
  <si>
    <t xml:space="preserve">          RECEITA CORRENTE LÍQUIDA - RCL (V)</t>
  </si>
  <si>
    <t>Inativos e Pensionistas com Recursos Vinculados</t>
  </si>
  <si>
    <t xml:space="preserve">          LIMITE MÁXIMO (incisos I, II e III, art.20 da LRF) - 54,00 %</t>
  </si>
  <si>
    <t xml:space="preserve">          LIMITE PRUDENCIAL (parágrafo único, art. 22 da LRF) - 51,30 %</t>
  </si>
  <si>
    <t xml:space="preserve">        RPPS</t>
  </si>
  <si>
    <t>Secretário de Finanças</t>
  </si>
  <si>
    <t>Prefeito Municipal</t>
  </si>
  <si>
    <t xml:space="preserve">          % DO TOTAL DA DESPESA COM PESSOAL PARA FINS DE APURAÇÃO DO LIMITE - TDP S/ A RCL (IV/V)*100</t>
  </si>
  <si>
    <t>Gilberto Brolo Minussi</t>
  </si>
  <si>
    <t>Contador - CRCRS-060548</t>
  </si>
  <si>
    <t>Luiz Henrique Silva de Medeiros</t>
  </si>
  <si>
    <t>Controle Interno CRCRS-079097</t>
  </si>
  <si>
    <t>Controle Interno - CRCRS-079097</t>
  </si>
  <si>
    <t>Fernando da Rosa Pahim</t>
  </si>
  <si>
    <t>Gilson Edo Alves Parodes</t>
  </si>
  <si>
    <t>2º Semestre 2015 - 01/07/2015 A 31/12/2015</t>
  </si>
  <si>
    <t>Janeiro a Dezembro de 2015 - Bimestre Novembro/Dezembro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</si>
</sst>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&quot;R$ &quot;#,##0.00_);[Red]\(&quot;R$ &quot;#,##0.00\)"/>
    <numFmt numFmtId="166" formatCode="0.0%"/>
  </numFmts>
  <fonts count="1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Arial"/>
      <family val="2"/>
    </font>
    <font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3">
    <xf numFmtId="0" fontId="0" fillId="0" borderId="0" xfId="0"/>
    <xf numFmtId="0" fontId="3" fillId="0" borderId="0" xfId="0" applyFont="1" applyFill="1" applyAlignment="1"/>
    <xf numFmtId="0" fontId="5" fillId="0" borderId="0" xfId="0" applyFont="1" applyFill="1" applyAlignment="1"/>
    <xf numFmtId="37" fontId="3" fillId="0" borderId="0" xfId="0" applyNumberFormat="1" applyFont="1" applyFill="1" applyAlignment="1"/>
    <xf numFmtId="165" fontId="3" fillId="0" borderId="0" xfId="0" applyNumberFormat="1" applyFont="1" applyFill="1" applyAlignment="1">
      <alignment horizontal="right"/>
    </xf>
    <xf numFmtId="0" fontId="3" fillId="0" borderId="0" xfId="0" applyFont="1" applyFill="1" applyBorder="1" applyAlignment="1"/>
    <xf numFmtId="0" fontId="0" fillId="0" borderId="1" xfId="0" applyBorder="1"/>
    <xf numFmtId="0" fontId="0" fillId="0" borderId="0" xfId="0" applyBorder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3" xfId="0" applyFont="1" applyFill="1" applyBorder="1" applyAlignment="1"/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/>
    <xf numFmtId="0" fontId="6" fillId="3" borderId="0" xfId="0" applyFont="1" applyFill="1" applyAlignment="1"/>
    <xf numFmtId="0" fontId="6" fillId="3" borderId="0" xfId="0" applyFont="1" applyFill="1" applyAlignment="1">
      <alignment horizontal="left"/>
    </xf>
    <xf numFmtId="0" fontId="0" fillId="0" borderId="0" xfId="0" applyBorder="1" applyAlignment="1">
      <alignment horizontal="left"/>
    </xf>
    <xf numFmtId="164" fontId="0" fillId="0" borderId="0" xfId="1" applyFont="1" applyBorder="1" applyAlignment="1">
      <alignment horizontal="center"/>
    </xf>
    <xf numFmtId="0" fontId="0" fillId="0" borderId="9" xfId="0" applyBorder="1"/>
    <xf numFmtId="0" fontId="8" fillId="0" borderId="0" xfId="0" applyFont="1" applyFill="1" applyAlignment="1"/>
    <xf numFmtId="0" fontId="8" fillId="0" borderId="10" xfId="0" applyFont="1" applyFill="1" applyBorder="1" applyAlignment="1"/>
    <xf numFmtId="0" fontId="8" fillId="0" borderId="0" xfId="0" applyFont="1" applyFill="1" applyBorder="1" applyAlignment="1"/>
    <xf numFmtId="0" fontId="6" fillId="0" borderId="10" xfId="0" applyFont="1" applyFill="1" applyBorder="1" applyAlignment="1"/>
    <xf numFmtId="164" fontId="8" fillId="0" borderId="10" xfId="1" applyFont="1" applyFill="1" applyBorder="1" applyAlignment="1"/>
    <xf numFmtId="164" fontId="8" fillId="0" borderId="11" xfId="1" applyFont="1" applyFill="1" applyBorder="1" applyAlignment="1"/>
    <xf numFmtId="164" fontId="8" fillId="0" borderId="0" xfId="1" applyFont="1" applyFill="1" applyBorder="1" applyAlignment="1"/>
    <xf numFmtId="0" fontId="8" fillId="0" borderId="9" xfId="0" applyFont="1" applyFill="1" applyBorder="1" applyAlignment="1"/>
    <xf numFmtId="0" fontId="8" fillId="0" borderId="12" xfId="0" applyFont="1" applyFill="1" applyBorder="1" applyAlignment="1"/>
    <xf numFmtId="164" fontId="8" fillId="0" borderId="12" xfId="1" applyFont="1" applyFill="1" applyBorder="1" applyAlignment="1"/>
    <xf numFmtId="164" fontId="8" fillId="0" borderId="13" xfId="1" applyFont="1" applyFill="1" applyBorder="1" applyAlignment="1"/>
    <xf numFmtId="9" fontId="8" fillId="0" borderId="13" xfId="0" applyNumberFormat="1" applyFont="1" applyFill="1" applyBorder="1" applyAlignment="1">
      <alignment horizontal="center"/>
    </xf>
    <xf numFmtId="165" fontId="0" fillId="0" borderId="0" xfId="0" applyNumberFormat="1" applyAlignment="1">
      <alignment horizontal="right"/>
    </xf>
    <xf numFmtId="0" fontId="0" fillId="3" borderId="0" xfId="0" applyFill="1"/>
    <xf numFmtId="0" fontId="9" fillId="3" borderId="0" xfId="0" applyFont="1" applyFill="1" applyAlignment="1">
      <alignment horizontal="left"/>
    </xf>
    <xf numFmtId="0" fontId="4" fillId="2" borderId="1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0" borderId="2" xfId="0" applyBorder="1"/>
    <xf numFmtId="0" fontId="0" fillId="0" borderId="1" xfId="0" applyBorder="1" applyAlignment="1">
      <alignment horizontal="left"/>
    </xf>
    <xf numFmtId="164" fontId="10" fillId="0" borderId="0" xfId="1" applyFont="1" applyFill="1" applyBorder="1" applyAlignment="1"/>
    <xf numFmtId="164" fontId="10" fillId="0" borderId="14" xfId="1" applyFont="1" applyFill="1" applyBorder="1" applyAlignment="1"/>
    <xf numFmtId="164" fontId="10" fillId="0" borderId="12" xfId="1" applyFont="1" applyFill="1" applyBorder="1" applyAlignment="1"/>
    <xf numFmtId="164" fontId="10" fillId="0" borderId="12" xfId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64" fontId="3" fillId="0" borderId="0" xfId="1" applyFont="1" applyFill="1" applyAlignment="1"/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4" fillId="2" borderId="14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164" fontId="8" fillId="0" borderId="5" xfId="1" applyFont="1" applyFill="1" applyBorder="1" applyAlignment="1">
      <alignment horizontal="center"/>
    </xf>
    <xf numFmtId="164" fontId="8" fillId="0" borderId="7" xfId="1" applyFont="1" applyFill="1" applyBorder="1" applyAlignment="1">
      <alignment horizontal="center"/>
    </xf>
    <xf numFmtId="164" fontId="8" fillId="0" borderId="2" xfId="1" applyFont="1" applyFill="1" applyBorder="1" applyAlignment="1">
      <alignment horizontal="center"/>
    </xf>
    <xf numFmtId="164" fontId="8" fillId="0" borderId="15" xfId="1" applyFont="1" applyFill="1" applyBorder="1" applyAlignment="1">
      <alignment horizontal="center"/>
    </xf>
    <xf numFmtId="164" fontId="8" fillId="0" borderId="10" xfId="1" applyFont="1" applyFill="1" applyBorder="1" applyAlignment="1">
      <alignment horizontal="center"/>
    </xf>
    <xf numFmtId="164" fontId="8" fillId="0" borderId="6" xfId="1" applyFont="1" applyFill="1" applyBorder="1" applyAlignment="1">
      <alignment horizontal="center"/>
    </xf>
    <xf numFmtId="164" fontId="8" fillId="0" borderId="3" xfId="1" applyFont="1" applyFill="1" applyBorder="1" applyAlignment="1">
      <alignment horizontal="center"/>
    </xf>
    <xf numFmtId="164" fontId="8" fillId="0" borderId="0" xfId="1" applyFont="1" applyFill="1" applyBorder="1" applyAlignment="1">
      <alignment horizontal="center"/>
    </xf>
    <xf numFmtId="164" fontId="8" fillId="0" borderId="0" xfId="1" applyFont="1" applyFill="1" applyAlignment="1">
      <alignment horizontal="center"/>
    </xf>
    <xf numFmtId="164" fontId="8" fillId="0" borderId="1" xfId="1" applyFont="1" applyFill="1" applyBorder="1" applyAlignment="1">
      <alignment horizontal="center"/>
    </xf>
    <xf numFmtId="10" fontId="8" fillId="0" borderId="14" xfId="0" applyNumberFormat="1" applyFont="1" applyFill="1" applyBorder="1" applyAlignment="1">
      <alignment horizontal="center"/>
    </xf>
    <xf numFmtId="10" fontId="8" fillId="0" borderId="9" xfId="0" applyNumberFormat="1" applyFont="1" applyFill="1" applyBorder="1" applyAlignment="1">
      <alignment horizontal="center"/>
    </xf>
    <xf numFmtId="10" fontId="8" fillId="0" borderId="14" xfId="1" applyNumberFormat="1" applyFont="1" applyFill="1" applyBorder="1" applyAlignment="1">
      <alignment horizontal="center"/>
    </xf>
    <xf numFmtId="10" fontId="8" fillId="0" borderId="9" xfId="1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2" fillId="2" borderId="6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0" fillId="0" borderId="9" xfId="0" applyBorder="1" applyAlignment="1">
      <alignment horizontal="left"/>
    </xf>
    <xf numFmtId="0" fontId="0" fillId="0" borderId="12" xfId="0" applyBorder="1" applyAlignment="1">
      <alignment horizontal="left"/>
    </xf>
    <xf numFmtId="164" fontId="0" fillId="0" borderId="14" xfId="1" applyFont="1" applyBorder="1" applyAlignment="1">
      <alignment horizontal="center"/>
    </xf>
    <xf numFmtId="164" fontId="0" fillId="0" borderId="9" xfId="1" applyFont="1" applyBorder="1" applyAlignment="1">
      <alignment horizontal="center"/>
    </xf>
    <xf numFmtId="164" fontId="0" fillId="0" borderId="6" xfId="1" applyFont="1" applyBorder="1" applyAlignment="1">
      <alignment horizontal="center"/>
    </xf>
    <xf numFmtId="164" fontId="0" fillId="0" borderId="3" xfId="1" applyFont="1" applyBorder="1" applyAlignment="1">
      <alignment horizontal="center"/>
    </xf>
    <xf numFmtId="164" fontId="0" fillId="0" borderId="5" xfId="1" applyFont="1" applyBorder="1" applyAlignment="1">
      <alignment horizontal="center"/>
    </xf>
    <xf numFmtId="164" fontId="0" fillId="0" borderId="7" xfId="1" applyFon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164" fontId="0" fillId="0" borderId="15" xfId="1" applyFont="1" applyBorder="1" applyAlignment="1">
      <alignment horizontal="center"/>
    </xf>
    <xf numFmtId="164" fontId="0" fillId="0" borderId="10" xfId="1" applyFont="1" applyBorder="1" applyAlignment="1">
      <alignment horizontal="center"/>
    </xf>
    <xf numFmtId="166" fontId="0" fillId="0" borderId="5" xfId="2" applyNumberFormat="1" applyFont="1" applyBorder="1" applyAlignment="1">
      <alignment horizontal="center"/>
    </xf>
    <xf numFmtId="166" fontId="0" fillId="0" borderId="2" xfId="2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2" fillId="2" borderId="9" xfId="0" applyFont="1" applyFill="1" applyBorder="1" applyAlignment="1">
      <alignment horizontal="center"/>
    </xf>
    <xf numFmtId="164" fontId="0" fillId="0" borderId="15" xfId="1" applyFont="1" applyBorder="1" applyAlignment="1"/>
    <xf numFmtId="164" fontId="0" fillId="0" borderId="0" xfId="1" applyFont="1" applyBorder="1" applyAlignment="1"/>
    <xf numFmtId="10" fontId="0" fillId="0" borderId="6" xfId="1" applyNumberFormat="1" applyFont="1" applyBorder="1" applyAlignment="1">
      <alignment horizontal="center"/>
    </xf>
    <xf numFmtId="10" fontId="0" fillId="0" borderId="1" xfId="1" applyNumberFormat="1" applyFont="1" applyBorder="1" applyAlignment="1">
      <alignment horizontal="center"/>
    </xf>
    <xf numFmtId="164" fontId="0" fillId="0" borderId="0" xfId="1" applyFont="1" applyBorder="1" applyAlignment="1">
      <alignment horizontal="center"/>
    </xf>
    <xf numFmtId="10" fontId="0" fillId="0" borderId="5" xfId="1" applyNumberFormat="1" applyFont="1" applyBorder="1" applyAlignment="1">
      <alignment horizontal="center"/>
    </xf>
    <xf numFmtId="10" fontId="0" fillId="0" borderId="2" xfId="1" applyNumberFormat="1" applyFont="1" applyBorder="1" applyAlignment="1">
      <alignment horizontal="center"/>
    </xf>
    <xf numFmtId="10" fontId="0" fillId="0" borderId="15" xfId="1" applyNumberFormat="1" applyFont="1" applyBorder="1" applyAlignment="1">
      <alignment horizontal="center"/>
    </xf>
    <xf numFmtId="10" fontId="0" fillId="0" borderId="0" xfId="1" applyNumberFormat="1" applyFont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164" fontId="0" fillId="0" borderId="2" xfId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left"/>
    </xf>
    <xf numFmtId="0" fontId="0" fillId="0" borderId="2" xfId="0" applyBorder="1" applyAlignment="1">
      <alignment horizontal="left"/>
    </xf>
    <xf numFmtId="164" fontId="0" fillId="0" borderId="1" xfId="1" applyFon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164" fontId="0" fillId="0" borderId="14" xfId="1" applyFont="1" applyBorder="1" applyAlignment="1"/>
    <xf numFmtId="164" fontId="0" fillId="0" borderId="9" xfId="1" applyFont="1" applyBorder="1" applyAlignment="1"/>
  </cellXfs>
  <cellStyles count="3">
    <cellStyle name="Normal" xfId="0" builtinId="0"/>
    <cellStyle name="Porcentagem" xfId="2" builtinId="5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.bin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5.bin"/><Relationship Id="rId5" Type="http://schemas.openxmlformats.org/officeDocument/2006/relationships/oleObject" Target="../embeddings/oleObject4.bin"/><Relationship Id="rId4" Type="http://schemas.openxmlformats.org/officeDocument/2006/relationships/oleObject" Target="../embeddings/oleObject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zoomScale="80" workbookViewId="0">
      <selection activeCell="I15" sqref="I15"/>
    </sheetView>
  </sheetViews>
  <sheetFormatPr defaultColWidth="1" defaultRowHeight="11.25" customHeight="1"/>
  <cols>
    <col min="1" max="1" width="11.42578125" style="1" customWidth="1"/>
    <col min="2" max="2" width="62.85546875" style="1" customWidth="1"/>
    <col min="3" max="3" width="13.5703125" style="1" customWidth="1"/>
    <col min="4" max="4" width="15.85546875" style="3" customWidth="1"/>
    <col min="5" max="5" width="14.140625" style="1" customWidth="1"/>
    <col min="6" max="6" width="9.85546875" style="1" customWidth="1"/>
    <col min="7" max="64" width="15.7109375" style="1" customWidth="1"/>
    <col min="65" max="16384" width="1" style="1"/>
  </cols>
  <sheetData>
    <row r="1" spans="1:8" s="23" customFormat="1" ht="15" customHeight="1">
      <c r="B1" s="59" t="s">
        <v>64</v>
      </c>
      <c r="C1" s="59"/>
      <c r="D1" s="59"/>
      <c r="E1" s="59"/>
      <c r="F1" s="59"/>
      <c r="G1" s="22"/>
      <c r="H1" s="22"/>
    </row>
    <row r="2" spans="1:8" s="23" customFormat="1" ht="15" customHeight="1">
      <c r="B2" s="59" t="s">
        <v>0</v>
      </c>
      <c r="C2" s="59"/>
      <c r="D2" s="59"/>
      <c r="E2" s="59"/>
      <c r="F2" s="59"/>
      <c r="G2" s="21"/>
      <c r="H2" s="22"/>
    </row>
    <row r="3" spans="1:8" s="23" customFormat="1" ht="15" customHeight="1">
      <c r="B3" s="59" t="s">
        <v>65</v>
      </c>
      <c r="C3" s="59"/>
      <c r="D3" s="59"/>
      <c r="E3" s="59"/>
      <c r="F3" s="59"/>
      <c r="G3" s="21"/>
      <c r="H3" s="22"/>
    </row>
    <row r="4" spans="1:8" s="23" customFormat="1" ht="15" customHeight="1">
      <c r="B4" s="59" t="s">
        <v>113</v>
      </c>
      <c r="C4" s="59"/>
      <c r="D4" s="59"/>
      <c r="E4" s="59"/>
      <c r="F4" s="59"/>
      <c r="G4" s="21"/>
      <c r="H4" s="22"/>
    </row>
    <row r="5" spans="1:8" s="23" customFormat="1" ht="6" customHeight="1">
      <c r="A5" s="24"/>
      <c r="B5" s="25"/>
      <c r="C5" s="25"/>
      <c r="D5" s="25"/>
      <c r="E5" s="25"/>
      <c r="F5" s="25"/>
      <c r="G5" s="21"/>
      <c r="H5" s="22"/>
    </row>
    <row r="6" spans="1:8" ht="14.1" customHeight="1">
      <c r="A6" s="1" t="s">
        <v>16</v>
      </c>
      <c r="C6" s="2"/>
      <c r="F6" s="4">
        <v>1</v>
      </c>
      <c r="G6" s="5"/>
    </row>
    <row r="7" spans="1:8" ht="14.1" customHeight="1">
      <c r="A7" s="89" t="s">
        <v>17</v>
      </c>
      <c r="B7" s="90"/>
      <c r="C7" s="60" t="s">
        <v>5</v>
      </c>
      <c r="D7" s="61"/>
      <c r="E7" s="60" t="s">
        <v>6</v>
      </c>
      <c r="F7" s="62"/>
      <c r="G7" s="5"/>
    </row>
    <row r="8" spans="1:8" ht="14.1" customHeight="1">
      <c r="A8" s="29"/>
      <c r="B8" s="30" t="s">
        <v>1</v>
      </c>
      <c r="C8" s="63">
        <v>5916986.6299999999</v>
      </c>
      <c r="D8" s="64"/>
      <c r="E8" s="63">
        <v>35501919.789999999</v>
      </c>
      <c r="F8" s="65"/>
      <c r="G8" s="5"/>
    </row>
    <row r="9" spans="1:8" ht="14.1" customHeight="1">
      <c r="A9" s="29"/>
      <c r="B9" s="30" t="s">
        <v>2</v>
      </c>
      <c r="C9" s="66">
        <v>5916986.6299999999</v>
      </c>
      <c r="D9" s="67"/>
      <c r="E9" s="66">
        <v>23883440.960000001</v>
      </c>
      <c r="F9" s="71"/>
      <c r="G9" s="5"/>
    </row>
    <row r="10" spans="1:8" ht="14.1" customHeight="1">
      <c r="A10" s="29"/>
      <c r="B10" s="30" t="s">
        <v>18</v>
      </c>
      <c r="C10" s="66">
        <v>4085127.88</v>
      </c>
      <c r="D10" s="67"/>
      <c r="E10" s="66">
        <v>23883440.960000001</v>
      </c>
      <c r="F10" s="70"/>
      <c r="G10" s="5"/>
    </row>
    <row r="11" spans="1:8" ht="14.1" customHeight="1">
      <c r="A11" s="29"/>
      <c r="B11" s="30" t="s">
        <v>3</v>
      </c>
      <c r="C11" s="66">
        <v>0</v>
      </c>
      <c r="D11" s="67"/>
      <c r="E11" s="66">
        <v>0</v>
      </c>
      <c r="F11" s="70"/>
      <c r="G11" s="5"/>
    </row>
    <row r="12" spans="1:8" ht="14.1" customHeight="1">
      <c r="A12" s="29"/>
      <c r="B12" s="30" t="s">
        <v>4</v>
      </c>
      <c r="C12" s="68">
        <v>3627161.1</v>
      </c>
      <c r="D12" s="69"/>
      <c r="E12" s="68">
        <v>3627161.1</v>
      </c>
      <c r="F12" s="72"/>
      <c r="G12" s="5"/>
    </row>
    <row r="13" spans="1:8" ht="14.1" customHeight="1">
      <c r="A13" s="89" t="s">
        <v>7</v>
      </c>
      <c r="B13" s="90"/>
      <c r="C13" s="60" t="s">
        <v>5</v>
      </c>
      <c r="D13" s="61"/>
      <c r="E13" s="60" t="s">
        <v>6</v>
      </c>
      <c r="F13" s="62"/>
      <c r="G13" s="5"/>
    </row>
    <row r="14" spans="1:8" ht="14.1" customHeight="1">
      <c r="A14" s="29"/>
      <c r="B14" s="31" t="s">
        <v>8</v>
      </c>
      <c r="C14" s="63">
        <v>5916986.6299999999</v>
      </c>
      <c r="D14" s="64"/>
      <c r="E14" s="63">
        <v>35501919.789999999</v>
      </c>
      <c r="F14" s="65"/>
      <c r="G14" s="5"/>
    </row>
    <row r="15" spans="1:8" ht="14.1" customHeight="1">
      <c r="A15" s="29"/>
      <c r="B15" s="31" t="s">
        <v>9</v>
      </c>
      <c r="C15" s="66">
        <v>6270961.3700000001</v>
      </c>
      <c r="D15" s="67"/>
      <c r="E15" s="66">
        <v>37625768.25</v>
      </c>
      <c r="F15" s="71"/>
      <c r="G15" s="5"/>
    </row>
    <row r="16" spans="1:8" ht="14.1" customHeight="1">
      <c r="A16" s="29"/>
      <c r="B16" s="31" t="s">
        <v>10</v>
      </c>
      <c r="C16" s="66">
        <v>4558449.04</v>
      </c>
      <c r="D16" s="67"/>
      <c r="E16" s="66">
        <v>23840822.25</v>
      </c>
      <c r="F16" s="70"/>
      <c r="G16" s="5"/>
      <c r="H16" s="57"/>
    </row>
    <row r="17" spans="1:8" ht="14.1" customHeight="1">
      <c r="A17" s="29"/>
      <c r="B17" s="31" t="s">
        <v>11</v>
      </c>
      <c r="C17" s="66">
        <v>4980086.7699999996</v>
      </c>
      <c r="D17" s="67"/>
      <c r="E17" s="66">
        <v>23208822.25</v>
      </c>
      <c r="F17" s="70"/>
      <c r="G17" s="5"/>
      <c r="H17" s="57"/>
    </row>
    <row r="18" spans="1:8" ht="14.1" customHeight="1">
      <c r="A18" s="29"/>
      <c r="B18" s="31" t="s">
        <v>12</v>
      </c>
      <c r="C18" s="68">
        <f>C10-C16</f>
        <v>-473321.16000000015</v>
      </c>
      <c r="D18" s="69"/>
      <c r="E18" s="68">
        <f>E10-E16</f>
        <v>42618.710000000894</v>
      </c>
      <c r="F18" s="72"/>
      <c r="H18" s="57"/>
    </row>
    <row r="19" spans="1:8" ht="14.1" customHeight="1">
      <c r="A19" s="89" t="s">
        <v>67</v>
      </c>
      <c r="B19" s="89"/>
      <c r="C19" s="89"/>
      <c r="D19" s="90"/>
      <c r="E19" s="60" t="s">
        <v>6</v>
      </c>
      <c r="F19" s="62"/>
      <c r="H19" s="57"/>
    </row>
    <row r="20" spans="1:8" ht="14.1" customHeight="1">
      <c r="A20" s="29"/>
      <c r="B20" s="91" t="s">
        <v>68</v>
      </c>
      <c r="C20" s="91"/>
      <c r="D20" s="92"/>
      <c r="E20" s="63">
        <v>19730980.91</v>
      </c>
      <c r="F20" s="65"/>
    </row>
    <row r="21" spans="1:8" ht="14.1" customHeight="1">
      <c r="A21" s="89" t="s">
        <v>13</v>
      </c>
      <c r="B21" s="90"/>
      <c r="C21" s="60" t="s">
        <v>5</v>
      </c>
      <c r="D21" s="61"/>
      <c r="E21" s="60" t="s">
        <v>6</v>
      </c>
      <c r="F21" s="62"/>
    </row>
    <row r="22" spans="1:8" ht="14.1" customHeight="1">
      <c r="A22" s="29"/>
      <c r="B22" s="30" t="s">
        <v>10</v>
      </c>
      <c r="C22" s="63">
        <f>C16</f>
        <v>4558449.04</v>
      </c>
      <c r="D22" s="64"/>
      <c r="E22" s="63">
        <f>E16</f>
        <v>23840822.25</v>
      </c>
      <c r="F22" s="65"/>
    </row>
    <row r="23" spans="1:8" ht="14.1" customHeight="1">
      <c r="A23" s="29"/>
      <c r="B23" s="30" t="s">
        <v>11</v>
      </c>
      <c r="C23" s="68">
        <f>C17</f>
        <v>4980086.7699999996</v>
      </c>
      <c r="D23" s="69"/>
      <c r="E23" s="68">
        <f>E17</f>
        <v>23208822.25</v>
      </c>
      <c r="F23" s="72"/>
    </row>
    <row r="24" spans="1:8" ht="14.1" customHeight="1">
      <c r="A24" s="89" t="s">
        <v>54</v>
      </c>
      <c r="B24" s="90"/>
      <c r="C24" s="60" t="s">
        <v>5</v>
      </c>
      <c r="D24" s="61"/>
      <c r="E24" s="60" t="s">
        <v>6</v>
      </c>
      <c r="F24" s="62"/>
    </row>
    <row r="25" spans="1:8" ht="14.1" customHeight="1">
      <c r="A25" s="29"/>
      <c r="B25" s="32" t="s">
        <v>55</v>
      </c>
      <c r="C25" s="63"/>
      <c r="D25" s="64"/>
      <c r="E25" s="63"/>
      <c r="F25" s="65"/>
    </row>
    <row r="26" spans="1:8" ht="14.1" customHeight="1">
      <c r="A26" s="29"/>
      <c r="B26" s="30" t="s">
        <v>56</v>
      </c>
      <c r="C26" s="66">
        <v>0</v>
      </c>
      <c r="D26" s="67"/>
      <c r="E26" s="66">
        <v>0</v>
      </c>
      <c r="F26" s="70"/>
    </row>
    <row r="27" spans="1:8" ht="14.1" customHeight="1">
      <c r="A27" s="29"/>
      <c r="B27" s="30" t="s">
        <v>57</v>
      </c>
      <c r="C27" s="66">
        <v>0</v>
      </c>
      <c r="D27" s="67"/>
      <c r="E27" s="66">
        <v>0</v>
      </c>
      <c r="F27" s="70"/>
    </row>
    <row r="28" spans="1:8" ht="14.1" customHeight="1">
      <c r="A28" s="29"/>
      <c r="B28" s="30" t="s">
        <v>58</v>
      </c>
      <c r="C28" s="66">
        <f>C26-C27</f>
        <v>0</v>
      </c>
      <c r="D28" s="70"/>
      <c r="E28" s="66">
        <f>E26-E27</f>
        <v>0</v>
      </c>
      <c r="F28" s="70"/>
      <c r="G28" s="5"/>
    </row>
    <row r="29" spans="1:8" ht="14.1" customHeight="1">
      <c r="A29" s="29"/>
      <c r="B29" s="32" t="s">
        <v>59</v>
      </c>
      <c r="C29" s="66"/>
      <c r="D29" s="67"/>
      <c r="E29" s="66"/>
      <c r="F29" s="70"/>
    </row>
    <row r="30" spans="1:8" ht="14.1" customHeight="1">
      <c r="A30" s="29"/>
      <c r="B30" s="30" t="s">
        <v>60</v>
      </c>
      <c r="C30" s="66">
        <v>491537.33</v>
      </c>
      <c r="D30" s="67"/>
      <c r="E30" s="66">
        <v>2671084.25</v>
      </c>
      <c r="F30" s="70"/>
    </row>
    <row r="31" spans="1:8" ht="14.1" customHeight="1">
      <c r="A31" s="29"/>
      <c r="B31" s="30" t="s">
        <v>61</v>
      </c>
      <c r="C31" s="66">
        <v>277232.62</v>
      </c>
      <c r="D31" s="67"/>
      <c r="E31" s="66">
        <v>1155084.5</v>
      </c>
      <c r="F31" s="70"/>
    </row>
    <row r="32" spans="1:8" ht="14.1" customHeight="1">
      <c r="A32" s="29"/>
      <c r="B32" s="30" t="s">
        <v>62</v>
      </c>
      <c r="C32" s="68">
        <f>C30-C31</f>
        <v>214304.71000000002</v>
      </c>
      <c r="D32" s="72"/>
      <c r="E32" s="66">
        <f>E30-E31</f>
        <v>1515999.75</v>
      </c>
      <c r="F32" s="70"/>
      <c r="G32" s="5"/>
    </row>
    <row r="33" spans="1:7" ht="14.1" customHeight="1">
      <c r="A33" s="83" t="s">
        <v>19</v>
      </c>
      <c r="B33" s="84"/>
      <c r="C33" s="16" t="s">
        <v>20</v>
      </c>
      <c r="D33" s="17" t="s">
        <v>21</v>
      </c>
      <c r="E33" s="44" t="s">
        <v>22</v>
      </c>
      <c r="F33" s="45" t="s">
        <v>23</v>
      </c>
    </row>
    <row r="34" spans="1:7" ht="14.1" customHeight="1">
      <c r="A34" s="87"/>
      <c r="B34" s="88"/>
      <c r="C34" s="18"/>
      <c r="D34" s="19" t="s">
        <v>6</v>
      </c>
      <c r="E34" s="19" t="s">
        <v>6</v>
      </c>
      <c r="F34" s="20" t="s">
        <v>24</v>
      </c>
    </row>
    <row r="35" spans="1:7" ht="14.1" customHeight="1">
      <c r="A35" s="29"/>
      <c r="B35" s="30" t="s">
        <v>25</v>
      </c>
      <c r="C35" s="33"/>
      <c r="D35" s="34"/>
      <c r="E35" s="34"/>
      <c r="F35" s="35"/>
    </row>
    <row r="36" spans="1:7" ht="14.1" customHeight="1">
      <c r="A36" s="29"/>
      <c r="B36" s="30" t="s">
        <v>26</v>
      </c>
      <c r="C36" s="33"/>
      <c r="D36" s="34"/>
      <c r="E36" s="34"/>
      <c r="F36" s="35"/>
    </row>
    <row r="37" spans="1:7" ht="14.1" customHeight="1">
      <c r="A37" s="29"/>
      <c r="B37" s="30" t="s">
        <v>27</v>
      </c>
      <c r="C37" s="33">
        <v>412615.05</v>
      </c>
      <c r="D37" s="34">
        <v>8805.8799999999992</v>
      </c>
      <c r="E37" s="34">
        <v>400452.17</v>
      </c>
      <c r="F37" s="48">
        <f>C37-D37-E37</f>
        <v>3357</v>
      </c>
    </row>
    <row r="38" spans="1:7" ht="14.1" customHeight="1">
      <c r="A38" s="29"/>
      <c r="B38" s="30" t="s">
        <v>101</v>
      </c>
      <c r="C38" s="33"/>
      <c r="D38" s="34">
        <v>0</v>
      </c>
      <c r="E38" s="34"/>
      <c r="F38" s="48">
        <f>C38-D38-E38</f>
        <v>0</v>
      </c>
    </row>
    <row r="39" spans="1:7" ht="14.1" customHeight="1">
      <c r="A39" s="29"/>
      <c r="B39" s="30" t="s">
        <v>28</v>
      </c>
      <c r="C39" s="33">
        <v>16485.060000000001</v>
      </c>
      <c r="D39" s="34">
        <v>0</v>
      </c>
      <c r="E39" s="34">
        <v>16485.060000000001</v>
      </c>
      <c r="F39" s="48">
        <f>C39-D39-E39</f>
        <v>0</v>
      </c>
    </row>
    <row r="40" spans="1:7" ht="14.1" customHeight="1">
      <c r="A40" s="29"/>
      <c r="B40" s="30" t="s">
        <v>29</v>
      </c>
      <c r="C40" s="33"/>
      <c r="D40" s="34"/>
      <c r="E40" s="34"/>
      <c r="F40" s="35"/>
    </row>
    <row r="41" spans="1:7" ht="14.1" customHeight="1">
      <c r="A41" s="29"/>
      <c r="B41" s="30" t="s">
        <v>27</v>
      </c>
      <c r="C41" s="33">
        <v>481919.28</v>
      </c>
      <c r="D41" s="34">
        <v>117966.57</v>
      </c>
      <c r="E41" s="34">
        <v>301367.71000000002</v>
      </c>
      <c r="F41" s="48">
        <f>C41-D41-E41</f>
        <v>62585</v>
      </c>
    </row>
    <row r="42" spans="1:7" ht="14.1" customHeight="1">
      <c r="A42" s="29"/>
      <c r="B42" s="30" t="s">
        <v>28</v>
      </c>
      <c r="C42" s="33">
        <v>1494.7</v>
      </c>
      <c r="D42" s="34">
        <v>1123</v>
      </c>
      <c r="E42" s="34">
        <v>371.7</v>
      </c>
      <c r="F42" s="48">
        <f>C42-D42-E42</f>
        <v>0</v>
      </c>
    </row>
    <row r="43" spans="1:7" ht="14.1" customHeight="1">
      <c r="A43" s="36"/>
      <c r="B43" s="37" t="s">
        <v>14</v>
      </c>
      <c r="C43" s="38">
        <f>SUM(C37:C42)</f>
        <v>912514.09</v>
      </c>
      <c r="D43" s="39">
        <f>SUM(D37:D42)</f>
        <v>127895.45000000001</v>
      </c>
      <c r="E43" s="39">
        <f>SUM(E37:E42)</f>
        <v>718676.6399999999</v>
      </c>
      <c r="F43" s="49">
        <f>C43-D43-E43</f>
        <v>65942</v>
      </c>
    </row>
    <row r="44" spans="1:7" ht="14.1" customHeight="1">
      <c r="A44" s="83" t="s">
        <v>15</v>
      </c>
      <c r="B44" s="84"/>
      <c r="C44" s="8" t="s">
        <v>30</v>
      </c>
      <c r="D44" s="81" t="s">
        <v>31</v>
      </c>
      <c r="E44" s="82"/>
      <c r="F44" s="82"/>
      <c r="G44" s="5"/>
    </row>
    <row r="45" spans="1:7" ht="14.1" customHeight="1">
      <c r="A45" s="85"/>
      <c r="B45" s="86"/>
      <c r="C45" s="12" t="s">
        <v>6</v>
      </c>
      <c r="D45" s="13" t="s">
        <v>32</v>
      </c>
      <c r="E45" s="77" t="s">
        <v>33</v>
      </c>
      <c r="F45" s="78"/>
      <c r="G45" s="5"/>
    </row>
    <row r="46" spans="1:7" ht="14.1" customHeight="1">
      <c r="A46" s="87"/>
      <c r="B46" s="88"/>
      <c r="C46" s="9"/>
      <c r="D46" s="10" t="s">
        <v>34</v>
      </c>
      <c r="E46" s="14"/>
      <c r="F46" s="11"/>
      <c r="G46" s="5"/>
    </row>
    <row r="47" spans="1:7" ht="14.1" customHeight="1">
      <c r="A47" s="29"/>
      <c r="B47" s="30" t="s">
        <v>66</v>
      </c>
      <c r="C47" s="50">
        <v>4479516.66</v>
      </c>
      <c r="D47" s="40">
        <v>0.25</v>
      </c>
      <c r="E47" s="75">
        <v>0.2858</v>
      </c>
      <c r="F47" s="76"/>
      <c r="G47" s="5"/>
    </row>
    <row r="48" spans="1:7" ht="14.1" customHeight="1">
      <c r="A48" s="83" t="s">
        <v>37</v>
      </c>
      <c r="B48" s="84"/>
      <c r="C48" s="8" t="s">
        <v>35</v>
      </c>
      <c r="D48" s="81" t="s">
        <v>36</v>
      </c>
      <c r="E48" s="82"/>
      <c r="F48" s="82"/>
      <c r="G48" s="5"/>
    </row>
    <row r="49" spans="1:7" ht="14.1" customHeight="1">
      <c r="A49" s="85"/>
      <c r="B49" s="86"/>
      <c r="C49" s="12" t="s">
        <v>6</v>
      </c>
      <c r="D49" s="13" t="s">
        <v>32</v>
      </c>
      <c r="E49" s="77" t="s">
        <v>33</v>
      </c>
      <c r="F49" s="78"/>
      <c r="G49" s="5"/>
    </row>
    <row r="50" spans="1:7" ht="14.1" customHeight="1">
      <c r="A50" s="87"/>
      <c r="B50" s="88"/>
      <c r="C50" s="15"/>
      <c r="D50" s="10" t="s">
        <v>34</v>
      </c>
      <c r="E50" s="79"/>
      <c r="F50" s="80"/>
      <c r="G50" s="5"/>
    </row>
    <row r="51" spans="1:7" ht="14.1" customHeight="1">
      <c r="A51" s="36"/>
      <c r="B51" s="37" t="s">
        <v>38</v>
      </c>
      <c r="C51" s="51">
        <v>4412379.07</v>
      </c>
      <c r="D51" s="40">
        <v>0.15</v>
      </c>
      <c r="E51" s="73">
        <v>0.28160000000000002</v>
      </c>
      <c r="F51" s="74"/>
      <c r="G51" s="5"/>
    </row>
    <row r="52" spans="1:7" ht="14.1" customHeight="1"/>
    <row r="53" spans="1:7" ht="14.1" customHeight="1"/>
    <row r="54" spans="1:7" ht="14.1" customHeight="1"/>
    <row r="55" spans="1:7" ht="14.1" customHeight="1">
      <c r="A55" s="53"/>
      <c r="B55" s="58" t="s">
        <v>111</v>
      </c>
      <c r="C55" s="93" t="s">
        <v>110</v>
      </c>
      <c r="D55" s="93"/>
      <c r="E55" s="93"/>
      <c r="F55" s="93"/>
    </row>
    <row r="56" spans="1:7" ht="14.1" customHeight="1">
      <c r="A56" s="53"/>
      <c r="B56" s="53" t="str">
        <f>'RGF Exec e Legis'!D37</f>
        <v>Secretário de Finanças</v>
      </c>
      <c r="C56" s="93" t="str">
        <f>'RGF Exec e Legis'!F37</f>
        <v>Prefeito Municipal</v>
      </c>
      <c r="D56" s="93"/>
      <c r="E56" s="93"/>
      <c r="F56" s="93"/>
    </row>
    <row r="60" spans="1:7" ht="11.25" customHeight="1">
      <c r="B60" s="53" t="str">
        <f>'RGF Exec e Legis'!B36</f>
        <v>Gilberto Brolo Minussi</v>
      </c>
      <c r="C60" s="93" t="str">
        <f>'RGF Exec e Legis'!C36</f>
        <v>Luiz Henrique Silva de Medeiros</v>
      </c>
      <c r="D60" s="93"/>
    </row>
    <row r="61" spans="1:7" ht="11.25" customHeight="1">
      <c r="B61" s="53" t="str">
        <f>'RGF Exec e Legis'!B37</f>
        <v>Contador - CRCRS-060548</v>
      </c>
      <c r="C61" s="93" t="s">
        <v>108</v>
      </c>
      <c r="D61" s="93"/>
    </row>
  </sheetData>
  <mergeCells count="75">
    <mergeCell ref="C60:D60"/>
    <mergeCell ref="C61:D61"/>
    <mergeCell ref="C55:D55"/>
    <mergeCell ref="E55:F55"/>
    <mergeCell ref="C56:D56"/>
    <mergeCell ref="E56:F56"/>
    <mergeCell ref="A48:B50"/>
    <mergeCell ref="A7:B7"/>
    <mergeCell ref="A13:B13"/>
    <mergeCell ref="A21:B21"/>
    <mergeCell ref="A33:B34"/>
    <mergeCell ref="A24:B24"/>
    <mergeCell ref="A19:D19"/>
    <mergeCell ref="B20:D20"/>
    <mergeCell ref="C24:D24"/>
    <mergeCell ref="D48:F48"/>
    <mergeCell ref="C22:D22"/>
    <mergeCell ref="C23:D23"/>
    <mergeCell ref="E22:F22"/>
    <mergeCell ref="E24:F24"/>
    <mergeCell ref="E28:F28"/>
    <mergeCell ref="C18:D18"/>
    <mergeCell ref="C21:D21"/>
    <mergeCell ref="E20:F20"/>
    <mergeCell ref="E23:F23"/>
    <mergeCell ref="E21:F21"/>
    <mergeCell ref="A44:B46"/>
    <mergeCell ref="C25:D25"/>
    <mergeCell ref="C32:D32"/>
    <mergeCell ref="E26:F26"/>
    <mergeCell ref="C26:D26"/>
    <mergeCell ref="C27:D27"/>
    <mergeCell ref="C28:D28"/>
    <mergeCell ref="C29:D29"/>
    <mergeCell ref="E31:F31"/>
    <mergeCell ref="E32:F32"/>
    <mergeCell ref="E11:F11"/>
    <mergeCell ref="C16:D16"/>
    <mergeCell ref="E51:F51"/>
    <mergeCell ref="E47:F47"/>
    <mergeCell ref="E49:F50"/>
    <mergeCell ref="E29:F29"/>
    <mergeCell ref="E30:F30"/>
    <mergeCell ref="E45:F45"/>
    <mergeCell ref="D44:F44"/>
    <mergeCell ref="C30:D30"/>
    <mergeCell ref="C31:D31"/>
    <mergeCell ref="E18:F18"/>
    <mergeCell ref="E14:F14"/>
    <mergeCell ref="E15:F15"/>
    <mergeCell ref="E25:F25"/>
    <mergeCell ref="E27:F27"/>
    <mergeCell ref="E19:F19"/>
    <mergeCell ref="C17:D17"/>
    <mergeCell ref="E16:F16"/>
    <mergeCell ref="E12:F12"/>
    <mergeCell ref="C14:D14"/>
    <mergeCell ref="C15:D15"/>
    <mergeCell ref="E17:F17"/>
    <mergeCell ref="B1:F1"/>
    <mergeCell ref="B2:F2"/>
    <mergeCell ref="B3:F3"/>
    <mergeCell ref="B4:F4"/>
    <mergeCell ref="C13:D13"/>
    <mergeCell ref="E13:F13"/>
    <mergeCell ref="C7:D7"/>
    <mergeCell ref="E7:F7"/>
    <mergeCell ref="C8:D8"/>
    <mergeCell ref="E8:F8"/>
    <mergeCell ref="C9:D9"/>
    <mergeCell ref="C10:D10"/>
    <mergeCell ref="C11:D11"/>
    <mergeCell ref="C12:D12"/>
    <mergeCell ref="E10:F10"/>
    <mergeCell ref="E9:F9"/>
  </mergeCells>
  <phoneticPr fontId="0" type="noConversion"/>
  <pageMargins left="0.16" right="0.16" top="0.17" bottom="0.16" header="0.17" footer="0.16"/>
  <pageSetup paperSize="9" scale="80" orientation="portrait" horizontalDpi="120" verticalDpi="144" r:id="rId1"/>
  <headerFooter alignWithMargins="0"/>
  <legacyDrawing r:id="rId2"/>
  <oleObjects>
    <oleObject progId="PBrush" shapeId="2049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70"/>
  <sheetViews>
    <sheetView zoomScale="85" workbookViewId="0">
      <selection activeCell="K27" sqref="K27"/>
    </sheetView>
  </sheetViews>
  <sheetFormatPr defaultRowHeight="12.75"/>
  <cols>
    <col min="1" max="1" width="11.42578125" customWidth="1"/>
    <col min="2" max="2" width="26.140625" customWidth="1"/>
    <col min="3" max="3" width="38.140625" customWidth="1"/>
    <col min="4" max="5" width="10.7109375" customWidth="1"/>
    <col min="6" max="6" width="16.140625" customWidth="1"/>
    <col min="7" max="7" width="14.85546875" customWidth="1"/>
  </cols>
  <sheetData>
    <row r="1" spans="1:7" ht="18">
      <c r="B1" s="130" t="s">
        <v>80</v>
      </c>
      <c r="C1" s="130"/>
      <c r="D1" s="130"/>
      <c r="E1" s="130"/>
      <c r="F1" s="130"/>
      <c r="G1" s="130"/>
    </row>
    <row r="2" spans="1:7" ht="18">
      <c r="B2" s="130" t="s">
        <v>81</v>
      </c>
      <c r="C2" s="130"/>
      <c r="D2" s="130"/>
      <c r="E2" s="130"/>
      <c r="F2" s="130"/>
      <c r="G2" s="130"/>
    </row>
    <row r="3" spans="1:7" ht="18">
      <c r="B3" s="130" t="s">
        <v>65</v>
      </c>
      <c r="C3" s="130"/>
      <c r="D3" s="130"/>
      <c r="E3" s="130"/>
      <c r="F3" s="130"/>
      <c r="G3" s="130"/>
    </row>
    <row r="4" spans="1:7" ht="18">
      <c r="B4" s="130" t="s">
        <v>112</v>
      </c>
      <c r="C4" s="130"/>
      <c r="D4" s="130"/>
      <c r="E4" s="130"/>
      <c r="F4" s="130"/>
      <c r="G4" s="130"/>
    </row>
    <row r="5" spans="1:7" ht="6.75" customHeight="1">
      <c r="A5" s="42"/>
      <c r="B5" s="43"/>
      <c r="C5" s="43"/>
      <c r="D5" s="43"/>
      <c r="E5" s="43"/>
      <c r="F5" s="43"/>
      <c r="G5" s="43"/>
    </row>
    <row r="6" spans="1:7">
      <c r="A6" t="s">
        <v>69</v>
      </c>
      <c r="G6" s="41">
        <v>1</v>
      </c>
    </row>
    <row r="7" spans="1:7">
      <c r="A7" s="128" t="s">
        <v>67</v>
      </c>
      <c r="B7" s="128"/>
      <c r="C7" s="129"/>
      <c r="D7" s="119" t="s">
        <v>51</v>
      </c>
      <c r="E7" s="131"/>
      <c r="F7" s="131"/>
      <c r="G7" s="131"/>
    </row>
    <row r="8" spans="1:7">
      <c r="A8" s="28"/>
      <c r="B8" s="105" t="s">
        <v>53</v>
      </c>
      <c r="C8" s="106"/>
      <c r="D8" s="107">
        <v>19730980.91</v>
      </c>
      <c r="E8" s="108"/>
      <c r="F8" s="108"/>
      <c r="G8" s="108"/>
    </row>
    <row r="10" spans="1:7">
      <c r="A10" s="128" t="s">
        <v>39</v>
      </c>
      <c r="B10" s="128"/>
      <c r="C10" s="129"/>
      <c r="D10" s="118" t="s">
        <v>51</v>
      </c>
      <c r="E10" s="118"/>
      <c r="F10" s="118" t="s">
        <v>52</v>
      </c>
      <c r="G10" s="119"/>
    </row>
    <row r="11" spans="1:7">
      <c r="B11" s="94" t="s">
        <v>40</v>
      </c>
      <c r="C11" s="95"/>
      <c r="D11" s="111">
        <v>9790537</v>
      </c>
      <c r="E11" s="112"/>
      <c r="F11" s="137">
        <f>D11/D8</f>
        <v>0.49620123016985879</v>
      </c>
      <c r="G11" s="138"/>
    </row>
    <row r="12" spans="1:7">
      <c r="B12" s="127" t="s">
        <v>70</v>
      </c>
      <c r="C12" s="127"/>
      <c r="D12" s="123">
        <f>D8*F12-0.3</f>
        <v>10654729.3914</v>
      </c>
      <c r="E12" s="124"/>
      <c r="F12" s="139">
        <v>0.54</v>
      </c>
      <c r="G12" s="140"/>
    </row>
    <row r="13" spans="1:7">
      <c r="A13" s="6"/>
      <c r="B13" s="113" t="s">
        <v>71</v>
      </c>
      <c r="C13" s="114"/>
      <c r="D13" s="109">
        <f>D8*F13-0.49</f>
        <v>10121992.71683</v>
      </c>
      <c r="E13" s="110"/>
      <c r="F13" s="134">
        <v>0.51300000000000001</v>
      </c>
      <c r="G13" s="135"/>
    </row>
    <row r="15" spans="1:7" s="7" customFormat="1">
      <c r="A15" s="128" t="s">
        <v>41</v>
      </c>
      <c r="B15" s="128"/>
      <c r="C15" s="128"/>
      <c r="D15" s="119" t="s">
        <v>51</v>
      </c>
      <c r="E15" s="141"/>
      <c r="F15" s="131" t="s">
        <v>52</v>
      </c>
      <c r="G15" s="131"/>
    </row>
    <row r="16" spans="1:7">
      <c r="B16" s="94" t="s">
        <v>42</v>
      </c>
      <c r="C16" s="95"/>
      <c r="D16" s="123">
        <v>0</v>
      </c>
      <c r="E16" s="124"/>
      <c r="F16" s="132">
        <v>0</v>
      </c>
      <c r="G16" s="133"/>
    </row>
    <row r="17" spans="1:7">
      <c r="A17" s="6"/>
      <c r="B17" s="113" t="s">
        <v>63</v>
      </c>
      <c r="C17" s="114"/>
      <c r="D17" s="109">
        <f>D8*F17</f>
        <v>23677177.092</v>
      </c>
      <c r="E17" s="110"/>
      <c r="F17" s="134">
        <v>1.2</v>
      </c>
      <c r="G17" s="135"/>
    </row>
    <row r="18" spans="1:7">
      <c r="B18" s="115"/>
      <c r="C18" s="116"/>
      <c r="D18" s="116"/>
      <c r="E18" s="116"/>
      <c r="F18" s="116"/>
      <c r="G18" s="117"/>
    </row>
    <row r="19" spans="1:7">
      <c r="A19" s="128" t="s">
        <v>44</v>
      </c>
      <c r="B19" s="128"/>
      <c r="C19" s="129"/>
      <c r="D19" s="118" t="s">
        <v>51</v>
      </c>
      <c r="E19" s="118"/>
      <c r="F19" s="118" t="s">
        <v>52</v>
      </c>
      <c r="G19" s="119"/>
    </row>
    <row r="20" spans="1:7">
      <c r="B20" s="94" t="s">
        <v>45</v>
      </c>
      <c r="C20" s="95"/>
      <c r="D20" s="123">
        <v>0</v>
      </c>
      <c r="E20" s="124"/>
      <c r="F20" s="123">
        <v>0</v>
      </c>
      <c r="G20" s="136"/>
    </row>
    <row r="21" spans="1:7">
      <c r="A21" s="6"/>
      <c r="B21" s="113" t="s">
        <v>43</v>
      </c>
      <c r="C21" s="114"/>
      <c r="D21" s="109">
        <f>D8*F21</f>
        <v>6313913.8912000004</v>
      </c>
      <c r="E21" s="110"/>
      <c r="F21" s="134">
        <v>0.32</v>
      </c>
      <c r="G21" s="135"/>
    </row>
    <row r="22" spans="1:7">
      <c r="B22" s="120"/>
      <c r="C22" s="121"/>
      <c r="D22" s="121"/>
      <c r="E22" s="121"/>
      <c r="F22" s="121"/>
      <c r="G22" s="122"/>
    </row>
    <row r="23" spans="1:7">
      <c r="A23" s="128" t="s">
        <v>46</v>
      </c>
      <c r="B23" s="128"/>
      <c r="C23" s="129"/>
      <c r="D23" s="118" t="s">
        <v>51</v>
      </c>
      <c r="E23" s="118"/>
      <c r="F23" s="118" t="s">
        <v>52</v>
      </c>
      <c r="G23" s="119"/>
    </row>
    <row r="24" spans="1:7">
      <c r="B24" s="94" t="s">
        <v>47</v>
      </c>
      <c r="C24" s="95"/>
      <c r="D24" s="111">
        <v>642741.94999999995</v>
      </c>
      <c r="E24" s="112"/>
      <c r="F24" s="125">
        <v>3.2599999999999997E-2</v>
      </c>
      <c r="G24" s="126"/>
    </row>
    <row r="25" spans="1:7">
      <c r="B25" s="94" t="s">
        <v>48</v>
      </c>
      <c r="C25" s="95"/>
      <c r="D25" s="123">
        <v>0</v>
      </c>
      <c r="E25" s="124"/>
      <c r="F25" s="123">
        <v>0</v>
      </c>
      <c r="G25" s="136"/>
    </row>
    <row r="26" spans="1:7">
      <c r="B26" s="94" t="s">
        <v>49</v>
      </c>
      <c r="C26" s="95"/>
      <c r="D26" s="123">
        <f>D8*0.16</f>
        <v>3156956.9456000002</v>
      </c>
      <c r="E26" s="124"/>
      <c r="F26" s="139">
        <v>0.16</v>
      </c>
      <c r="G26" s="140"/>
    </row>
    <row r="27" spans="1:7">
      <c r="A27" s="6"/>
      <c r="B27" s="113" t="s">
        <v>50</v>
      </c>
      <c r="C27" s="114"/>
      <c r="D27" s="109">
        <f>D8*0.07</f>
        <v>1381168.6637000002</v>
      </c>
      <c r="E27" s="110"/>
      <c r="F27" s="134">
        <v>7.0000000000000007E-2</v>
      </c>
      <c r="G27" s="135"/>
    </row>
    <row r="29" spans="1:7">
      <c r="A29" s="102" t="s">
        <v>78</v>
      </c>
      <c r="B29" s="102"/>
      <c r="C29" s="102"/>
      <c r="D29" s="98" t="s">
        <v>75</v>
      </c>
      <c r="E29" s="99"/>
      <c r="F29" s="98" t="s">
        <v>72</v>
      </c>
      <c r="G29" s="99"/>
    </row>
    <row r="30" spans="1:7">
      <c r="A30" s="103"/>
      <c r="B30" s="103"/>
      <c r="C30" s="103"/>
      <c r="D30" s="100" t="s">
        <v>76</v>
      </c>
      <c r="E30" s="101"/>
      <c r="F30" s="100" t="s">
        <v>73</v>
      </c>
      <c r="G30" s="101"/>
    </row>
    <row r="31" spans="1:7">
      <c r="A31" s="104"/>
      <c r="B31" s="104"/>
      <c r="C31" s="104"/>
      <c r="D31" s="96" t="s">
        <v>77</v>
      </c>
      <c r="E31" s="97"/>
      <c r="F31" s="96" t="s">
        <v>74</v>
      </c>
      <c r="G31" s="97"/>
    </row>
    <row r="32" spans="1:7">
      <c r="A32" s="28"/>
      <c r="B32" s="105" t="s">
        <v>79</v>
      </c>
      <c r="C32" s="106"/>
      <c r="D32" s="107">
        <v>0</v>
      </c>
      <c r="E32" s="108"/>
      <c r="F32" s="107">
        <v>0</v>
      </c>
      <c r="G32" s="108"/>
    </row>
    <row r="36" spans="1:9">
      <c r="B36" s="53" t="s">
        <v>105</v>
      </c>
      <c r="C36" s="55" t="s">
        <v>107</v>
      </c>
      <c r="D36" s="93" t="s">
        <v>111</v>
      </c>
      <c r="E36" s="93"/>
      <c r="F36" s="93" t="s">
        <v>110</v>
      </c>
      <c r="G36" s="93"/>
    </row>
    <row r="37" spans="1:9">
      <c r="B37" s="53" t="s">
        <v>106</v>
      </c>
      <c r="C37" s="56" t="s">
        <v>109</v>
      </c>
      <c r="D37" s="93" t="s">
        <v>102</v>
      </c>
      <c r="E37" s="93"/>
      <c r="F37" s="93" t="s">
        <v>103</v>
      </c>
      <c r="G37" s="93"/>
      <c r="H37" s="52"/>
      <c r="I37" s="52"/>
    </row>
    <row r="41" spans="1:9" ht="18">
      <c r="B41" s="130" t="s">
        <v>80</v>
      </c>
      <c r="C41" s="130"/>
      <c r="D41" s="130"/>
      <c r="E41" s="130"/>
      <c r="F41" s="130"/>
      <c r="G41" s="130"/>
    </row>
    <row r="42" spans="1:9" ht="18">
      <c r="B42" s="130" t="s">
        <v>82</v>
      </c>
      <c r="C42" s="130"/>
      <c r="D42" s="130"/>
      <c r="E42" s="130"/>
      <c r="F42" s="130"/>
      <c r="G42" s="130"/>
    </row>
    <row r="43" spans="1:9" ht="18">
      <c r="B43" s="130" t="s">
        <v>65</v>
      </c>
      <c r="C43" s="130"/>
      <c r="D43" s="130"/>
      <c r="E43" s="130"/>
      <c r="F43" s="130"/>
      <c r="G43" s="130"/>
    </row>
    <row r="44" spans="1:9" ht="18">
      <c r="B44" s="130" t="str">
        <f>B4</f>
        <v>2º Semestre 2015 - 01/07/2015 A 31/12/2015</v>
      </c>
      <c r="C44" s="130"/>
      <c r="D44" s="130"/>
      <c r="E44" s="130"/>
      <c r="F44" s="130"/>
      <c r="G44" s="130"/>
    </row>
    <row r="45" spans="1:9" ht="7.5" customHeight="1">
      <c r="A45" s="42"/>
      <c r="B45" s="43"/>
      <c r="C45" s="43"/>
      <c r="D45" s="43"/>
      <c r="E45" s="43"/>
      <c r="F45" s="43"/>
      <c r="G45" s="43"/>
    </row>
    <row r="46" spans="1:9">
      <c r="A46" t="s">
        <v>83</v>
      </c>
      <c r="G46" s="41">
        <v>1</v>
      </c>
    </row>
    <row r="47" spans="1:9">
      <c r="A47" s="102" t="s">
        <v>39</v>
      </c>
      <c r="B47" s="102"/>
      <c r="C47" s="102"/>
      <c r="D47" s="102"/>
      <c r="E47" s="142"/>
      <c r="F47" s="99" t="s">
        <v>89</v>
      </c>
      <c r="G47" s="99"/>
    </row>
    <row r="48" spans="1:9">
      <c r="A48" s="104"/>
      <c r="B48" s="104"/>
      <c r="C48" s="104"/>
      <c r="D48" s="104"/>
      <c r="E48" s="143"/>
      <c r="F48" s="97" t="s">
        <v>90</v>
      </c>
      <c r="G48" s="97"/>
    </row>
    <row r="49" spans="1:7">
      <c r="A49" s="127" t="s">
        <v>84</v>
      </c>
      <c r="B49" s="127"/>
      <c r="C49" s="127"/>
      <c r="F49" s="111">
        <f>F50+F51+F52</f>
        <v>8325794.7199999997</v>
      </c>
      <c r="G49" s="144"/>
    </row>
    <row r="50" spans="1:7">
      <c r="B50" s="94" t="s">
        <v>86</v>
      </c>
      <c r="C50" s="146"/>
      <c r="D50" s="7"/>
      <c r="F50" s="123">
        <v>8325794.7199999997</v>
      </c>
      <c r="G50" s="136"/>
    </row>
    <row r="51" spans="1:7">
      <c r="B51" s="26" t="s">
        <v>87</v>
      </c>
      <c r="C51" s="26"/>
      <c r="F51" s="123"/>
      <c r="G51" s="136"/>
    </row>
    <row r="52" spans="1:7">
      <c r="A52" s="7"/>
      <c r="B52" s="26" t="s">
        <v>88</v>
      </c>
      <c r="C52" s="26"/>
      <c r="D52" s="27"/>
      <c r="E52" s="27"/>
      <c r="F52" s="123"/>
      <c r="G52" s="136"/>
    </row>
    <row r="53" spans="1:7">
      <c r="A53" s="127" t="s">
        <v>85</v>
      </c>
      <c r="B53" s="127"/>
      <c r="C53" s="127"/>
      <c r="D53" s="27"/>
      <c r="E53" s="27"/>
      <c r="F53" s="123">
        <f>SUM(F54:G57)</f>
        <v>0</v>
      </c>
      <c r="G53" s="136"/>
    </row>
    <row r="54" spans="1:7">
      <c r="B54" s="26" t="s">
        <v>91</v>
      </c>
      <c r="C54" s="26"/>
      <c r="D54" s="27"/>
      <c r="E54" s="27"/>
      <c r="F54" s="123"/>
      <c r="G54" s="136"/>
    </row>
    <row r="55" spans="1:7">
      <c r="B55" s="26" t="s">
        <v>92</v>
      </c>
      <c r="C55" s="26"/>
      <c r="D55" s="27"/>
      <c r="E55" s="27"/>
      <c r="F55" s="123"/>
      <c r="G55" s="136"/>
    </row>
    <row r="56" spans="1:7">
      <c r="B56" s="127" t="s">
        <v>93</v>
      </c>
      <c r="C56" s="127"/>
      <c r="F56" s="123"/>
      <c r="G56" s="136"/>
    </row>
    <row r="57" spans="1:7">
      <c r="A57" s="7"/>
      <c r="B57" s="127" t="s">
        <v>98</v>
      </c>
      <c r="C57" s="127"/>
      <c r="F57" s="123"/>
      <c r="G57" s="136"/>
    </row>
    <row r="58" spans="1:7">
      <c r="A58" s="147" t="s">
        <v>94</v>
      </c>
      <c r="B58" s="147"/>
      <c r="C58" s="147"/>
      <c r="D58" s="46"/>
      <c r="E58" s="46"/>
      <c r="F58" s="111">
        <f>F59</f>
        <v>1464742.28</v>
      </c>
      <c r="G58" s="144"/>
    </row>
    <row r="59" spans="1:7">
      <c r="A59" s="6"/>
      <c r="B59" s="47" t="s">
        <v>95</v>
      </c>
      <c r="C59" s="47"/>
      <c r="D59" s="6"/>
      <c r="E59" s="6"/>
      <c r="F59" s="109">
        <v>1464742.28</v>
      </c>
      <c r="G59" s="148"/>
    </row>
    <row r="60" spans="1:7">
      <c r="A60" s="105" t="s">
        <v>96</v>
      </c>
      <c r="B60" s="105"/>
      <c r="C60" s="105"/>
      <c r="D60" s="105"/>
      <c r="E60" s="106"/>
      <c r="F60" s="149">
        <f>F49+F58</f>
        <v>9790537</v>
      </c>
      <c r="G60" s="150"/>
    </row>
    <row r="61" spans="1:7">
      <c r="A61" s="105" t="s">
        <v>97</v>
      </c>
      <c r="B61" s="105"/>
      <c r="C61" s="105"/>
      <c r="D61" s="105"/>
      <c r="E61" s="106"/>
      <c r="F61" s="151">
        <f>D8</f>
        <v>19730980.91</v>
      </c>
      <c r="G61" s="152"/>
    </row>
    <row r="62" spans="1:7">
      <c r="A62" s="105" t="s">
        <v>104</v>
      </c>
      <c r="B62" s="105"/>
      <c r="C62" s="105"/>
      <c r="D62" s="105"/>
      <c r="E62" s="106"/>
      <c r="F62" s="134">
        <v>0.49619999999999997</v>
      </c>
      <c r="G62" s="135"/>
    </row>
    <row r="63" spans="1:7">
      <c r="A63" s="105" t="s">
        <v>99</v>
      </c>
      <c r="B63" s="105"/>
      <c r="C63" s="105"/>
      <c r="D63" s="105"/>
      <c r="E63" s="106"/>
      <c r="F63" s="139">
        <f>F12</f>
        <v>0.54</v>
      </c>
      <c r="G63" s="136"/>
    </row>
    <row r="64" spans="1:7">
      <c r="A64" s="105" t="s">
        <v>100</v>
      </c>
      <c r="B64" s="105"/>
      <c r="C64" s="105"/>
      <c r="D64" s="105"/>
      <c r="E64" s="106"/>
      <c r="F64" s="134">
        <f>F13</f>
        <v>0.51300000000000001</v>
      </c>
      <c r="G64" s="135"/>
    </row>
    <row r="69" spans="2:7">
      <c r="B69" s="53" t="str">
        <f t="shared" ref="B69:F70" si="0">B36</f>
        <v>Gilberto Brolo Minussi</v>
      </c>
      <c r="C69" s="54" t="str">
        <f t="shared" si="0"/>
        <v>Luiz Henrique Silva de Medeiros</v>
      </c>
      <c r="D69" s="145" t="str">
        <f t="shared" si="0"/>
        <v>Gilson Edo Alves Parodes</v>
      </c>
      <c r="E69" s="145"/>
      <c r="F69" s="145" t="str">
        <f t="shared" si="0"/>
        <v>Fernando da Rosa Pahim</v>
      </c>
      <c r="G69" s="145"/>
    </row>
    <row r="70" spans="2:7">
      <c r="B70" s="53" t="str">
        <f t="shared" si="0"/>
        <v>Contador - CRCRS-060548</v>
      </c>
      <c r="C70" s="53" t="str">
        <f t="shared" si="0"/>
        <v>Controle Interno - CRCRS-079097</v>
      </c>
      <c r="D70" s="93" t="str">
        <f t="shared" si="0"/>
        <v>Secretário de Finanças</v>
      </c>
      <c r="E70" s="93"/>
      <c r="F70" s="93" t="str">
        <f t="shared" si="0"/>
        <v>Prefeito Municipal</v>
      </c>
      <c r="G70" s="93"/>
    </row>
  </sheetData>
  <mergeCells count="107">
    <mergeCell ref="D70:E70"/>
    <mergeCell ref="F69:G69"/>
    <mergeCell ref="F70:G70"/>
    <mergeCell ref="D69:E69"/>
    <mergeCell ref="A64:E64"/>
    <mergeCell ref="F64:G64"/>
    <mergeCell ref="A62:E62"/>
    <mergeCell ref="F52:G52"/>
    <mergeCell ref="B50:C50"/>
    <mergeCell ref="F50:G50"/>
    <mergeCell ref="A58:C58"/>
    <mergeCell ref="F58:G58"/>
    <mergeCell ref="F56:G56"/>
    <mergeCell ref="A63:E63"/>
    <mergeCell ref="F63:G63"/>
    <mergeCell ref="F59:G59"/>
    <mergeCell ref="A60:E60"/>
    <mergeCell ref="F60:G60"/>
    <mergeCell ref="A61:E61"/>
    <mergeCell ref="F61:G61"/>
    <mergeCell ref="F62:G62"/>
    <mergeCell ref="B57:C57"/>
    <mergeCell ref="F57:G57"/>
    <mergeCell ref="B42:G42"/>
    <mergeCell ref="B43:G43"/>
    <mergeCell ref="B44:G44"/>
    <mergeCell ref="B56:C56"/>
    <mergeCell ref="F54:G54"/>
    <mergeCell ref="F55:G55"/>
    <mergeCell ref="A47:E48"/>
    <mergeCell ref="F47:G47"/>
    <mergeCell ref="F48:G48"/>
    <mergeCell ref="A49:C49"/>
    <mergeCell ref="A53:C53"/>
    <mergeCell ref="F53:G53"/>
    <mergeCell ref="F51:G51"/>
    <mergeCell ref="F49:G49"/>
    <mergeCell ref="F11:G11"/>
    <mergeCell ref="F13:G13"/>
    <mergeCell ref="F15:G15"/>
    <mergeCell ref="D12:E12"/>
    <mergeCell ref="F12:G12"/>
    <mergeCell ref="D15:E15"/>
    <mergeCell ref="D25:E25"/>
    <mergeCell ref="B41:G41"/>
    <mergeCell ref="D26:E26"/>
    <mergeCell ref="F26:G26"/>
    <mergeCell ref="F27:G27"/>
    <mergeCell ref="D29:E29"/>
    <mergeCell ref="D37:E37"/>
    <mergeCell ref="F36:G36"/>
    <mergeCell ref="B26:C26"/>
    <mergeCell ref="B27:C27"/>
    <mergeCell ref="D27:E27"/>
    <mergeCell ref="F37:G37"/>
    <mergeCell ref="D36:E36"/>
    <mergeCell ref="B11:C11"/>
    <mergeCell ref="B12:C12"/>
    <mergeCell ref="B13:C13"/>
    <mergeCell ref="A15:C15"/>
    <mergeCell ref="A19:C19"/>
    <mergeCell ref="A23:C23"/>
    <mergeCell ref="B1:G1"/>
    <mergeCell ref="B2:G2"/>
    <mergeCell ref="B3:G3"/>
    <mergeCell ref="B4:G4"/>
    <mergeCell ref="F10:G10"/>
    <mergeCell ref="A10:C10"/>
    <mergeCell ref="D10:E10"/>
    <mergeCell ref="D7:G7"/>
    <mergeCell ref="A7:C7"/>
    <mergeCell ref="B8:C8"/>
    <mergeCell ref="D8:G8"/>
    <mergeCell ref="F16:G16"/>
    <mergeCell ref="F17:G17"/>
    <mergeCell ref="D16:E16"/>
    <mergeCell ref="F20:G20"/>
    <mergeCell ref="F21:G21"/>
    <mergeCell ref="D11:E11"/>
    <mergeCell ref="D13:E13"/>
    <mergeCell ref="B24:C24"/>
    <mergeCell ref="D17:E17"/>
    <mergeCell ref="B16:C16"/>
    <mergeCell ref="D24:E24"/>
    <mergeCell ref="B17:C17"/>
    <mergeCell ref="B20:C20"/>
    <mergeCell ref="B21:C21"/>
    <mergeCell ref="B18:G18"/>
    <mergeCell ref="F19:G19"/>
    <mergeCell ref="F23:G23"/>
    <mergeCell ref="B22:G22"/>
    <mergeCell ref="D19:E19"/>
    <mergeCell ref="D23:E23"/>
    <mergeCell ref="D20:E20"/>
    <mergeCell ref="D21:E21"/>
    <mergeCell ref="F24:G24"/>
    <mergeCell ref="B25:C25"/>
    <mergeCell ref="D31:E31"/>
    <mergeCell ref="F29:G29"/>
    <mergeCell ref="F30:G30"/>
    <mergeCell ref="F31:G31"/>
    <mergeCell ref="A29:C31"/>
    <mergeCell ref="B32:C32"/>
    <mergeCell ref="D32:E32"/>
    <mergeCell ref="F32:G32"/>
    <mergeCell ref="F25:G25"/>
    <mergeCell ref="D30:E30"/>
  </mergeCells>
  <phoneticPr fontId="0" type="noConversion"/>
  <pageMargins left="0.16" right="0.16" top="0.75" bottom="0.16" header="0.16" footer="0.16"/>
  <pageSetup paperSize="9" scale="80" orientation="portrait" horizontalDpi="120" verticalDpi="144" r:id="rId1"/>
  <headerFooter alignWithMargins="0"/>
  <rowBreaks count="1" manualBreakCount="1">
    <brk id="38" max="16383" man="1"/>
  </rowBreaks>
  <legacyDrawing r:id="rId2"/>
  <oleObjects>
    <oleObject progId="PBrush" shapeId="1025" r:id="rId3"/>
    <oleObject progId="PBrush" shapeId="1026" r:id="rId4"/>
    <oleObject progId="PBrush" shapeId="1027" r:id="rId5"/>
    <oleObject progId="PBrush" shapeId="1028" r:id="rId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RREO</vt:lpstr>
      <vt:lpstr>RGF Exec e Legis</vt:lpstr>
    </vt:vector>
  </TitlesOfParts>
  <Company>Prefeitura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Pref.Munic. São Vicente Sul</dc:creator>
  <cp:lastModifiedBy>PC</cp:lastModifiedBy>
  <cp:lastPrinted>2014-07-23T14:34:07Z</cp:lastPrinted>
  <dcterms:created xsi:type="dcterms:W3CDTF">2005-05-23T11:43:21Z</dcterms:created>
  <dcterms:modified xsi:type="dcterms:W3CDTF">2016-01-28T13:20:21Z</dcterms:modified>
</cp:coreProperties>
</file>